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ulpit\dz. VIII 2010\Przetarg Utrzymaniowy 2021-24\"/>
    </mc:Choice>
  </mc:AlternateContent>
  <bookViews>
    <workbookView xWindow="0" yWindow="0" windowWidth="21570" windowHeight="9405"/>
  </bookViews>
  <sheets>
    <sheet name="Inwestorski" sheetId="1" r:id="rId1"/>
  </sheets>
  <definedNames>
    <definedName name="_xlnm._FilterDatabase" localSheetId="0" hidden="1">Inwestorski!$B$9:$G$10</definedName>
    <definedName name="_xlnm.Print_Area" localSheetId="0">Inwestorski!$B$3:$N$144</definedName>
    <definedName name="Z_20A7E923_BCA4_450D_9CB5_3AE30B098770_.wvu.Cols" localSheetId="0" hidden="1">Inwestorski!$H:$K,Inwestorski!$M:$M</definedName>
    <definedName name="Z_20A7E923_BCA4_450D_9CB5_3AE30B098770_.wvu.FilterData" localSheetId="0" hidden="1">Inwestorski!$B$9:$G$10</definedName>
    <definedName name="Z_20A7E923_BCA4_450D_9CB5_3AE30B098770_.wvu.PrintArea" localSheetId="0" hidden="1">Inwestorski!$B$3:$N$144</definedName>
  </definedNames>
  <calcPr calcId="162913"/>
  <customWorkbookViews>
    <customWorkbookView name="Andrzej Czajkowski - Widok osobisty" guid="{20A7E923-BCA4-450D-9CB5-3AE30B098770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N135" i="1" l="1"/>
  <c r="N136" i="1"/>
  <c r="N137" i="1"/>
  <c r="N138" i="1"/>
  <c r="N139" i="1"/>
  <c r="O135" i="1"/>
  <c r="P135" i="1" s="1"/>
  <c r="O136" i="1"/>
  <c r="P136" i="1" s="1"/>
  <c r="O137" i="1"/>
  <c r="P137" i="1" s="1"/>
  <c r="O138" i="1"/>
  <c r="P138" i="1" s="1"/>
  <c r="O139" i="1"/>
  <c r="P139" i="1" s="1"/>
  <c r="O134" i="1"/>
  <c r="P134" i="1" s="1"/>
  <c r="N134" i="1"/>
  <c r="O129" i="1"/>
  <c r="P129" i="1" s="1"/>
  <c r="O130" i="1"/>
  <c r="P130" i="1" s="1"/>
  <c r="O131" i="1"/>
  <c r="P131" i="1" s="1"/>
  <c r="N129" i="1"/>
  <c r="N130" i="1"/>
  <c r="N131" i="1"/>
  <c r="O128" i="1"/>
  <c r="P128" i="1" s="1"/>
  <c r="N128" i="1"/>
  <c r="P120" i="1"/>
  <c r="P123" i="1"/>
  <c r="O120" i="1"/>
  <c r="O121" i="1"/>
  <c r="P121" i="1" s="1"/>
  <c r="O122" i="1"/>
  <c r="P122" i="1" s="1"/>
  <c r="O123" i="1"/>
  <c r="O124" i="1"/>
  <c r="P124" i="1" s="1"/>
  <c r="O125" i="1"/>
  <c r="P125" i="1" s="1"/>
  <c r="N120" i="1"/>
  <c r="N121" i="1"/>
  <c r="N122" i="1"/>
  <c r="N123" i="1"/>
  <c r="N124" i="1"/>
  <c r="N125" i="1"/>
  <c r="O119" i="1"/>
  <c r="P119" i="1" s="1"/>
  <c r="N119" i="1"/>
  <c r="P96" i="1"/>
  <c r="P102" i="1"/>
  <c r="O96" i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O95" i="1"/>
  <c r="P95" i="1" s="1"/>
  <c r="N95" i="1"/>
  <c r="P82" i="1"/>
  <c r="O80" i="1"/>
  <c r="P80" i="1" s="1"/>
  <c r="O81" i="1"/>
  <c r="P81" i="1" s="1"/>
  <c r="O82" i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O79" i="1"/>
  <c r="P79" i="1" s="1"/>
  <c r="N79" i="1"/>
  <c r="P73" i="1"/>
  <c r="O70" i="1"/>
  <c r="P70" i="1" s="1"/>
  <c r="O71" i="1"/>
  <c r="P71" i="1" s="1"/>
  <c r="O72" i="1"/>
  <c r="P72" i="1" s="1"/>
  <c r="O73" i="1"/>
  <c r="O74" i="1"/>
  <c r="P74" i="1" s="1"/>
  <c r="O75" i="1"/>
  <c r="P75" i="1" s="1"/>
  <c r="O76" i="1"/>
  <c r="P76" i="1" s="1"/>
  <c r="N70" i="1"/>
  <c r="N71" i="1"/>
  <c r="N72" i="1"/>
  <c r="N73" i="1"/>
  <c r="N74" i="1"/>
  <c r="N75" i="1"/>
  <c r="N76" i="1"/>
  <c r="O69" i="1"/>
  <c r="P69" i="1" s="1"/>
  <c r="N69" i="1"/>
  <c r="P64" i="1"/>
  <c r="P65" i="1"/>
  <c r="P66" i="1"/>
  <c r="O62" i="1"/>
  <c r="P62" i="1" s="1"/>
  <c r="O63" i="1"/>
  <c r="P63" i="1" s="1"/>
  <c r="O64" i="1"/>
  <c r="O65" i="1"/>
  <c r="O66" i="1"/>
  <c r="N62" i="1"/>
  <c r="N63" i="1"/>
  <c r="N64" i="1"/>
  <c r="N65" i="1"/>
  <c r="N66" i="1"/>
  <c r="O61" i="1"/>
  <c r="P61" i="1" s="1"/>
  <c r="N61" i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O43" i="1"/>
  <c r="P43" i="1" s="1"/>
  <c r="N43" i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O20" i="1"/>
  <c r="P20" i="1" s="1"/>
  <c r="N20" i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N11" i="1"/>
  <c r="N12" i="1"/>
  <c r="N13" i="1"/>
  <c r="N14" i="1"/>
  <c r="N15" i="1"/>
  <c r="N16" i="1"/>
  <c r="N17" i="1"/>
  <c r="N126" i="1" l="1"/>
  <c r="P140" i="1"/>
  <c r="N140" i="1"/>
  <c r="N132" i="1"/>
  <c r="P132" i="1"/>
  <c r="P126" i="1"/>
  <c r="N117" i="1"/>
  <c r="P117" i="1"/>
  <c r="N93" i="1"/>
  <c r="P93" i="1"/>
  <c r="N77" i="1"/>
  <c r="P77" i="1"/>
  <c r="N67" i="1"/>
  <c r="P67" i="1"/>
  <c r="N59" i="1"/>
  <c r="P59" i="1"/>
  <c r="N41" i="1"/>
  <c r="P41" i="1"/>
  <c r="N10" i="1" l="1"/>
  <c r="N18" i="1" s="1"/>
  <c r="N142" i="1" s="1"/>
  <c r="N144" i="1" s="1"/>
  <c r="O10" i="1"/>
  <c r="P10" i="1" s="1"/>
  <c r="P18" i="1" s="1"/>
  <c r="P142" i="1" s="1"/>
  <c r="P144" i="1" s="1"/>
</calcChain>
</file>

<file path=xl/sharedStrings.xml><?xml version="1.0" encoding="utf-8"?>
<sst xmlns="http://schemas.openxmlformats.org/spreadsheetml/2006/main" count="383" uniqueCount="217">
  <si>
    <t>Lp.</t>
  </si>
  <si>
    <t>Opis robót</t>
  </si>
  <si>
    <t>mb</t>
  </si>
  <si>
    <t xml:space="preserve">                                                          KOSZTORYS INWESTORSKI  - OBSZAR 1</t>
  </si>
  <si>
    <t xml:space="preserve"> I  PODBUDOWY</t>
  </si>
  <si>
    <t>Jedn.</t>
  </si>
  <si>
    <t>Cena jedn</t>
  </si>
  <si>
    <t>Wartość</t>
  </si>
  <si>
    <t>miary</t>
  </si>
  <si>
    <t>brutto</t>
  </si>
  <si>
    <t>D-04.01.01</t>
  </si>
  <si>
    <r>
      <t>m</t>
    </r>
    <r>
      <rPr>
        <sz val="14"/>
        <rFont val="Czcionka tekstu podstawowego"/>
        <charset val="238"/>
      </rPr>
      <t>²</t>
    </r>
  </si>
  <si>
    <t>D-04.02.01</t>
  </si>
  <si>
    <t>Warstwy odsączające w korycie lub na całej szerokości drogi, wykonywane mechanicznie grubość po zagęszczeniu 10 cm</t>
  </si>
  <si>
    <t>D-04.08.04</t>
  </si>
  <si>
    <r>
      <t>m</t>
    </r>
    <r>
      <rPr>
        <sz val="14"/>
        <rFont val="Czcionka tekstu podstawowego"/>
        <charset val="238"/>
      </rPr>
      <t>³</t>
    </r>
  </si>
  <si>
    <t>D-04.08.01</t>
  </si>
  <si>
    <t>t</t>
  </si>
  <si>
    <t>D-04.06.01</t>
  </si>
  <si>
    <t>D-04.04.00-02</t>
  </si>
  <si>
    <t xml:space="preserve">                                       II Nawierzchnie Ulepszone</t>
  </si>
  <si>
    <t>D-05.03.04</t>
  </si>
  <si>
    <t>D-05.03.13</t>
  </si>
  <si>
    <t>D-04.03.01</t>
  </si>
  <si>
    <t>D-05.03.26a</t>
  </si>
  <si>
    <t>Ułożenie siatki /geokompozyt/ min 100kN/m2</t>
  </si>
  <si>
    <t>D-05.03.23</t>
  </si>
  <si>
    <t>Nawierzchnia z płyt "Zielony Parking" na podsypce piaskowej z wypełnieniem spoin i otworów ziemią urodzajną z nasionami traw</t>
  </si>
  <si>
    <t>Nawierzchnia z kostki kamiennej  na pods. cem.- piaskowej z wypełnieniem spoin fugą typu SOPRO lub podobną</t>
  </si>
  <si>
    <t>Nawierzchnia z kostki kamiennej  na pods. cem.- piaskowej z wypełnieniem spoin fugą typu SOPRO lub podobną - kostka z odzysku</t>
  </si>
  <si>
    <t>Wykonanie nawierzchni betonowej w zatokach dla autobusów, zbrojonej z B40, gr. 22 cm, dyblowanej, dylatowanej</t>
  </si>
  <si>
    <t>III ROBOTY ROZBIÓRKOWE</t>
  </si>
  <si>
    <t xml:space="preserve">Rozebranie nawierzchni z kostki kamiennej- ręcznie </t>
  </si>
  <si>
    <t>Rozbiórka nawierzchni z kostki betonowej</t>
  </si>
  <si>
    <t>Rozbiórka nawierzchni z trylinki na podsypce piaskowej</t>
  </si>
  <si>
    <t>Rozbiórka ław betonowych pod krawężniki</t>
  </si>
  <si>
    <t>Rozbiórka krawęznika kamiennego</t>
  </si>
  <si>
    <t>Rozbiórka obrzeży 8/30 na podsypce piaskowej</t>
  </si>
  <si>
    <t>Rozbiorka chodnika z płyt betonowych 35/35 na podsypce piaskowej</t>
  </si>
  <si>
    <t>Rozbiórka chodnika z płyt betonowych 50/50 na podsypce piaskowej</t>
  </si>
  <si>
    <t xml:space="preserve">   IV    Chodniki</t>
  </si>
  <si>
    <t>D-08.02.00</t>
  </si>
  <si>
    <t>Chodnik z płyt betonowych wibroprasowanych 50/50/7 na podsypce piaskowej</t>
  </si>
  <si>
    <t>Chodnik z płyt betonowych wbroprasowanych 35/35/5 na podsypce piaskowej</t>
  </si>
  <si>
    <t>D-08.02.02</t>
  </si>
  <si>
    <t>V KRAWĘŻNIKI &lt;OBRZEŻA &lt;ŁAWY</t>
  </si>
  <si>
    <t>Krawężnik betonowy wibroprasowany 20/30 na podsypce cementowo-piaskowej</t>
  </si>
  <si>
    <t>Krawężnik betonowy wibroprasowany15/30 na podsypce cementowo-piaskowej</t>
  </si>
  <si>
    <t>Krawężnik kamienny /odzysk/</t>
  </si>
  <si>
    <t>D-08.01.02</t>
  </si>
  <si>
    <t>Ława betonowa z oporem</t>
  </si>
  <si>
    <t>Palisada betonowa wysokości do 100cm wraz z ławą betonową - cena scalona</t>
  </si>
  <si>
    <t>Palisada betonowa wysokości  100 do 140 cm wraz z ławą betonową - cena scalona</t>
  </si>
  <si>
    <t>D-08.03.01</t>
  </si>
  <si>
    <t>VI ODWODNIENIE</t>
  </si>
  <si>
    <t>D-08.05.03a</t>
  </si>
  <si>
    <t>Rozbiórka ścieku ulicznego z kostki nieregularnej o wysokości 10 cm na podsypce piaskowej 2 rzędy kostki</t>
  </si>
  <si>
    <t>D-08.05.00</t>
  </si>
  <si>
    <t>Ściek uliczny z kostki kamiennej 2 rzędy podsypka cem piaskowa</t>
  </si>
  <si>
    <t>Ścieki uliczne z kostki nieregularnej o wysokości 10 cm na podsypce piaskowo-cement. /materiał z odzysku 100%/</t>
  </si>
  <si>
    <t>Rozbiórka ścieku ulicznego z kostki betonowej wibroprasowanej gr. 8 cm na podsypce cem.-piask. 2 rzędy kostki</t>
  </si>
  <si>
    <t>Ścieki uliczne z kostki betonowej wibroprasowanej gr 8 cm na podsypce cem. - piask. 2 rzędy kostki</t>
  </si>
  <si>
    <t>Ścieki z elementów betonowych grub.15cm na podsypce piaskowej</t>
  </si>
  <si>
    <t xml:space="preserve">Ścieki z elementów betonowych grub.20cm na podsypce piaskowej </t>
  </si>
  <si>
    <t>D-03.02.01-04.01</t>
  </si>
  <si>
    <t>Budowa studzienki kanalizacji opadowej fi 600mm z osadnikiem i syfonem oraz wpustem żeliwnym</t>
  </si>
  <si>
    <t>szt.</t>
  </si>
  <si>
    <t>J.w. lecz bez bez syfonu</t>
  </si>
  <si>
    <t xml:space="preserve">D-03.02.01 </t>
  </si>
  <si>
    <t>Ułożenie przykanalików fi 200mm z rur PCV w gotowym wykopie z wykonaniem włączenia do kanału</t>
  </si>
  <si>
    <t>Rozbiórka odwodnienia liniowego wraz z ławą betonową</t>
  </si>
  <si>
    <t>Wykonanie odwodnienia liniowego typ ciężki (D400 - ACO) wraz z ława betonową</t>
  </si>
  <si>
    <t>VII Remonty cząstkowe</t>
  </si>
  <si>
    <t>D-05.03.17</t>
  </si>
  <si>
    <t>Remont cząstkowy nawierzchni bitumicznych mieszankami mineralno-asfaltowymi, grysowo-żwirowa, zamknięta</t>
  </si>
  <si>
    <t>Remont cząstkowy nawierzchni mieszankami asfaltu lanego modyfikowanego</t>
  </si>
  <si>
    <t>Zabezpieczenie nawierzchni bitumicznych masami na zimno z usunięciem wody, doprowadzając uszkodzone miejsce do stanu suchego, dokładne oczyszczenie dna i krawędzi uszkodzonego miejsca, bez przycięcia krawędzi, bez spryskania dna i boków naprawianego miejsca emulsją asfaltową</t>
  </si>
  <si>
    <t>D-05.03.15</t>
  </si>
  <si>
    <t xml:space="preserve">Uszczelnienie połączeń, spękań poprzecznych i połączeń nawierzchni bitumicznych emulsją asfaltową modyfikowaną </t>
  </si>
  <si>
    <t>Frezowanie betonu -za 1 cm z odwozem</t>
  </si>
  <si>
    <t>Frezowanie naw. bitumicznej - za 1 cm z odwozem</t>
  </si>
  <si>
    <t xml:space="preserve">Remont cząstkowy emulsją asfaltową i grysami za pomocą remontera bez obcięcia krawędzi przy zużyciu materiałów ogółem </t>
  </si>
  <si>
    <t>D-05.03.18</t>
  </si>
  <si>
    <t>D-08.01.01a</t>
  </si>
  <si>
    <t>Przestawienie krawężników kamiennych</t>
  </si>
  <si>
    <t>D-08.03.01a</t>
  </si>
  <si>
    <t>Przestawienie obrzeży 8/30 na podsypce piaskowej</t>
  </si>
  <si>
    <t>D-08.02.01a</t>
  </si>
  <si>
    <t>Remont cząstkowy chodników z płyt 35/35</t>
  </si>
  <si>
    <t>Remont cząstkowy chodników z płyt 50/50</t>
  </si>
  <si>
    <t>D-05.03.01a</t>
  </si>
  <si>
    <t>Remont cząstkowy nawierzchni z kostki kamiennej na podsypce cem.-piask. z wypełnieniem spoin zaprawą typu Sopro PFM lub równoważną</t>
  </si>
  <si>
    <t>Remont cząstkowy ścieków ulicznych z kostki kamiennej  dwa rzędy w ścieku</t>
  </si>
  <si>
    <t>Remont cząstkowy ścieków ulicznych z kostki betonowej wibroprasowanej 8 cm dwa rzędy w ścieku</t>
  </si>
  <si>
    <t>D-05.03.23b</t>
  </si>
  <si>
    <t>Remont cząstkowy nawierzchni z kostki betonowej na podsypce piaskowej</t>
  </si>
  <si>
    <t>D-05.03.19</t>
  </si>
  <si>
    <t>Powierzchniowe utrwalenie nawierzchni drogowych emulsją asfaltową, grys kamienny frakcji 5-8 kruszywa w ilości 8 dcm3/m2</t>
  </si>
  <si>
    <t>VIII ROBOTY KONSERWACYJNO-NAPRAWCZE</t>
  </si>
  <si>
    <t>Mechaniczne profilowanie i zagęszczanie istniejącej nawierzchni (cena scalona)</t>
  </si>
  <si>
    <t>D-03.02.01</t>
  </si>
  <si>
    <t>Regulacja pionowa kratek ściekowych ulicznych</t>
  </si>
  <si>
    <t>Regulacja pionowa włazów kanałowych</t>
  </si>
  <si>
    <t>IX ROBOTY ZIEMNE I WYWÓZ GRUZU, ZIEMI</t>
  </si>
  <si>
    <t>X ROBOTY INNE</t>
  </si>
  <si>
    <t>Czyszczenie mechaniczne nawierzchni</t>
  </si>
  <si>
    <t>Plantowanie terenu</t>
  </si>
  <si>
    <t>D-07.05.01</t>
  </si>
  <si>
    <t>Poręcze ochronne, sztywne z pochwytem i przeciągiem z rur o średnicy 60 mm rozstaw słupków 1,5 m</t>
  </si>
  <si>
    <t>Przy kalkulacji indywidualnej robót nie objętych w/w wykazem należy zastosować nośniki wg "Sekocenbud" /R+M+S+Ko+Kz+Z/ obowiązujące w kwartale poprzedzającym okres rozliczenia.</t>
  </si>
  <si>
    <t xml:space="preserve"> Obrzeża trawnikowe wibroprasowane o wym. 8 x 30 cm na podsypce piaskowej z wypełnieniem spoin piaskiem</t>
  </si>
  <si>
    <t>Zastosowane nośniki cenowe:</t>
  </si>
  <si>
    <t>&lt;   koszty pośrednie - Ko - 70%</t>
  </si>
  <si>
    <t>&lt;   koszty zakupu - Kz - 10%</t>
  </si>
  <si>
    <t>&lt;   zysk - 10% /liczony od R+Kp+S/</t>
  </si>
  <si>
    <t>SST naprawa i remont dróg</t>
  </si>
  <si>
    <t>Profilowanie i zagęszczanie podłoża mechanicznie kat.gr. I - IV do doprowadzenia wymaganej nośności</t>
  </si>
  <si>
    <t xml:space="preserve">Wyrównanie istniejącej podbudowy tłuczniem sortowanym 0-31,5mm zagęszczanym mechanicznie </t>
  </si>
  <si>
    <t>Wyrównanie istniejącej podbudowy mieszanką mineralno bitumuczną, mineralno- asfaltową mechanicznie/ podbudowa bitumiczna</t>
  </si>
  <si>
    <t>wykonanie podbudowy betonowej  (B-15), wraz z pielęgnacją, cena scalona za 1cm grubości</t>
  </si>
  <si>
    <t>Podbudowy z kruszyw łamanych kamiennych 31,5-63mm, warstwa dolna - za 1cm wykonywane jako 2/3 podbudowy całkowitej</t>
  </si>
  <si>
    <t>Podbudowy z kruszyw łamanych kamiennych 0-31,5mm warstwa górna za 1 cm wykonywane jako 1/3 pobudowy całkowitej</t>
  </si>
  <si>
    <t>Wzmocnienie istniejącej nawierzchni jako podbudowy- tłuczeń kamienny za 1 cm</t>
  </si>
  <si>
    <t>Razem pozycje  1 - 8</t>
  </si>
  <si>
    <t>Nawierzchnie betonowe, w-wa górna, za 1 cm</t>
  </si>
  <si>
    <t>D-05.03.04-06</t>
  </si>
  <si>
    <t>Nawierzchnia z mieszanek bitumicznych grysowych, w-wa wwiążąca -1cm</t>
  </si>
  <si>
    <t>Nawierzchnia z mieszanek bitumicznych grysowych, - warstwa ścieralna za 1 cm dla kat ruchu III-V</t>
  </si>
  <si>
    <t>Warstwa z mieszanek bitumicznych typu AC WMS w-wa wiążąca lub podbudowy - na asfaltach modyfikowanych - za 1cm</t>
  </si>
  <si>
    <t>Nawierzchnia z mieszanek bitumicznych grysowych, asfalt modyfikowany kat ruchu IV-V ścieralna za  - 1cm</t>
  </si>
  <si>
    <t>Nawierzchnia z mieszanek bitumicznych grysowych, w-wa ścieralna SMA - 1cm</t>
  </si>
  <si>
    <t xml:space="preserve">Skropienie międzywarstwowe emulsją </t>
  </si>
  <si>
    <r>
      <t>Ułożenie geowłókniny 200-250 g/m</t>
    </r>
    <r>
      <rPr>
        <sz val="14"/>
        <rFont val="Czcionka tekstu podstawowego"/>
        <charset val="238"/>
      </rPr>
      <t>²</t>
    </r>
  </si>
  <si>
    <t>D-05.03.07</t>
  </si>
  <si>
    <t>Nawierzchnia z mieszanki asfaltu lanego modyfikowanego / warstwa ścieralna - za 1cm grubości</t>
  </si>
  <si>
    <t>D-05.03.12</t>
  </si>
  <si>
    <t>Nawierzchnia z mieszanki asfaltu twardolanego / warstwa ścieralna/ mieszanka grysowa za 1 cm grubości</t>
  </si>
  <si>
    <t>Nawierzchnia z kostki betonowej- szarej- gr 8 cm fazowa i bezfazowa na podsypce piaskowej</t>
  </si>
  <si>
    <t>Nawierzchnia z kostki betonowej- kolorowej- gr 8 cm fazowowej i bezfazowej na podsypce piaskowej</t>
  </si>
  <si>
    <t>Nawierzchnia z kostki betonowej gr. 8 cm na podsypce piaskowej /materiał z odzysku/ wraz z transportem materiału we wskazane miejsce</t>
  </si>
  <si>
    <t>D-10.03.01</t>
  </si>
  <si>
    <t>D-05.03.01 + kalk. indywidualna</t>
  </si>
  <si>
    <t>D-05.03.01</t>
  </si>
  <si>
    <t xml:space="preserve">Nawierzchnia z kostki kamiennej  na pods. cem.- piaskowej </t>
  </si>
  <si>
    <t>Nawierzchnia z kostki kamiennej  na pods. cem. piaskowej /materiał z odzysku/</t>
  </si>
  <si>
    <t>kalk. indywidualna</t>
  </si>
  <si>
    <t>Wypełnienie spoin zaprawą typu sopro lub podobną dla nawierzchni z kostki kamiennej nieregularnej - cena uśredniona</t>
  </si>
  <si>
    <t>Razem pozycje 9 - 29   / poz. 20-27  dotyczą wszystkich rodzajów kostek oraz wszystkich dostępnych kolorów/</t>
  </si>
  <si>
    <t>D-01.02.04</t>
  </si>
  <si>
    <t>Rozebranie podbudowy betonowej ręcznie za 1 cm grubości</t>
  </si>
  <si>
    <t>Rozebranie podbudowy betonowej mechanicznie za 1 cm grubości</t>
  </si>
  <si>
    <t>Rozebranie nawierzchni bitumicznych mechanicznie za 1 cm grubości</t>
  </si>
  <si>
    <t xml:space="preserve">Rozbiórka krawężnika betonowego 15/30 na podsypce cementowo-piaskowej </t>
  </si>
  <si>
    <t xml:space="preserve">Rozbiórka krawężnika betonowego 20/30 na podsypce cementowo-piaskowej </t>
  </si>
  <si>
    <t>Razem pozycje 30 - 45</t>
  </si>
  <si>
    <t>J.w. lecz bez kosztu płyt /materiał z odzysku/wraz z transportem materiału we wskazane miejsce</t>
  </si>
  <si>
    <t>J.w. lecz bez kosztu płyt /materiał z odzysku/ wraz z transportem materiału we wskazane miejsce</t>
  </si>
  <si>
    <t>Chodnik z kostki betonowej gr 6 cm na podsypce piaskowej -fazowa,bezfazowa</t>
  </si>
  <si>
    <t>Chodnik z kostki betonowej gr 6 cm na podsypce piaskowej /materiał z odzysku/ wraz z transportem materiału we wskazane miejsce</t>
  </si>
  <si>
    <t>Razem pozycje 46 - 51 / dotyczy wszystkich rodzajów kostek, płyt oraz wszystkich dostępnych kolorów/</t>
  </si>
  <si>
    <t>D-08.01.01</t>
  </si>
  <si>
    <t>Krawężnik kamienny w tym najazdowy</t>
  </si>
  <si>
    <t>Razem pozycje 52 - 59</t>
  </si>
  <si>
    <t>D-08.05.03</t>
  </si>
  <si>
    <t>Ścieki uliczne z kostki betonowej wibroprasowanej gr 8 cm na podsypce cem. - piask.2 rzędy kostki /materiał z odzysku/wraz z transportem materiału we wskazane miejsce</t>
  </si>
  <si>
    <t>D-08.05.01</t>
  </si>
  <si>
    <t>Likwidacja ubytków asfaltem lanym lub asfaltobetonem w/g wskazania bezpośrednio z kotła z usunięciem wody, doprowadzając uszkodzone miejsce do stanu suchego, dokładne oczyszczenie dna i krawędzi uszkodzonego miejsca, bez przycięcia krawędzi, bez spryskania dna i boków naprawianego miejsca emulsją asfaltową</t>
  </si>
  <si>
    <t>D-05.03.11</t>
  </si>
  <si>
    <t>Cięcie betonu piłą gr. 1 cm</t>
  </si>
  <si>
    <t>Cięcie nawierzchni asfaltowej piłą, cena za 1 cm jej grubości</t>
  </si>
  <si>
    <t>Przestawienie krawężników betonowych 15/30</t>
  </si>
  <si>
    <t>Przestawienie krawężników betonowych 20/30</t>
  </si>
  <si>
    <t>Remont cząstkowy nawierzchni z kostki kamiennej na podsypce cem.-piask. z wypełnieniem spoin zaprawą cementową</t>
  </si>
  <si>
    <t>D-08.05.06b</t>
  </si>
  <si>
    <t>D-05.01.01    +   kalk. indywidualna</t>
  </si>
  <si>
    <t>D-06.03.01</t>
  </si>
  <si>
    <t>Ścinanie poboczy mechanicznie wraz z profilowaniem i odwozem - za 1cm grubości</t>
  </si>
  <si>
    <t xml:space="preserve">  kalk. indywidualna</t>
  </si>
  <si>
    <t>Pobocza z tłucznia - za 1 cm grubości</t>
  </si>
  <si>
    <t>Regulacja pionowa skrzynek zaworów wod. I gazowych</t>
  </si>
  <si>
    <t>Regulacja pionowa pokryw studzienek teletechnicznych</t>
  </si>
  <si>
    <t>D-02.01.01</t>
  </si>
  <si>
    <t>Roboty ziemne koparkami 0,25 m3 gr.III-IV kat z odwozem</t>
  </si>
  <si>
    <t>Załadunek ziemi uprzednio zmagazynowanej koparką 0,25m3 z odwozem</t>
  </si>
  <si>
    <t xml:space="preserve">Załadunek i wywiezienie gruzu spryzmowanego samochodami samowyładowczymi </t>
  </si>
  <si>
    <t>Ręczne roboty ziemne i roboty obiektowe w gr. kat.III-IV z odwozem</t>
  </si>
  <si>
    <t>D-05.03.00a</t>
  </si>
  <si>
    <t>D-04.04.00-02    +   kalk. indywidualna</t>
  </si>
  <si>
    <t>Nawierzchnia z recykliny (materiał własny), za 1cm grubości po zagęszczeniu</t>
  </si>
  <si>
    <t>Nawierzchnia z recykliny (materiał inwestora), za 1cm grubości po zagęszczeniu</t>
  </si>
  <si>
    <t>D-09.01.01</t>
  </si>
  <si>
    <t>Rozścielenie ziemi urodzajnej, teren płaski ręcznie z przerzutem gr. 5 cm z obsianiem trawą</t>
  </si>
  <si>
    <t>D-09.00.00</t>
  </si>
  <si>
    <t>&lt;   stawka roboczogodziny - 25,00 zł/godz.</t>
  </si>
  <si>
    <t>Naprawa i remont dróg zarządzanych przez Zarząd Dróg Miasta Krakowa oraz terenów należących do Gminy Miejskiej Kraków w zakresie infrastruktury drogowej</t>
  </si>
  <si>
    <t>Remont studzienki kanalizacji opadowej fi 600mm do głębokości 2m (wymiana kręgów, wpustu żeliwnego oraz przykanalika do 5mb)</t>
  </si>
  <si>
    <t>Razem pozycje 60 - 73</t>
  </si>
  <si>
    <t>Razem pozycje 74- 95</t>
  </si>
  <si>
    <t>Razem pozycje 96 - 102</t>
  </si>
  <si>
    <t>Razem pozycje 103 - 106</t>
  </si>
  <si>
    <t>Razem pozycje 107 - 112</t>
  </si>
  <si>
    <t>Wymiana lub montaż rusztu żeliwnego kratki ściekowej</t>
  </si>
  <si>
    <t>Wymiana wpustu ulicznego (kołnierz oraz ruszt) kratki ściekowej</t>
  </si>
  <si>
    <t>Montaż wpustu ulicznego (kołnierz oraz ruszt) pływającego kratki ściekowej</t>
  </si>
  <si>
    <t>RDM</t>
  </si>
  <si>
    <t>WANTA</t>
  </si>
  <si>
    <t>INTER</t>
  </si>
  <si>
    <t>ZGK</t>
  </si>
  <si>
    <t>netto</t>
  </si>
  <si>
    <t xml:space="preserve"> OGÓŁEM WARTOŚĆ NETTO /  POZYCJE  OD 1  DO 112 /</t>
  </si>
  <si>
    <t>Cena jedn brutto</t>
  </si>
  <si>
    <t>Wartość brutto</t>
  </si>
  <si>
    <t>Przedmiar Robót - OBSZAR 2</t>
  </si>
  <si>
    <t xml:space="preserve"> OGÓŁEM WARTOŚĆ NETTO /  POZYCJE  OD 1  DO 112  /  x 3</t>
  </si>
  <si>
    <t>Podpis Wykonawcy:</t>
  </si>
  <si>
    <t>……………………………………….</t>
  </si>
  <si>
    <t>Obszar 2 Podgórze Część I obejmujący dzielnice VIII, IX i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</si>
</sst>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#,##0.0000\ &quot;zł&quot;"/>
  </numFmts>
  <fonts count="35"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i/>
      <sz val="18"/>
      <name val="Arial CE"/>
      <family val="2"/>
      <charset val="238"/>
    </font>
    <font>
      <sz val="14"/>
      <name val="Arial CE"/>
      <family val="2"/>
      <charset val="238"/>
    </font>
    <font>
      <sz val="14"/>
      <name val="Czcionka tekstu podstawowego"/>
      <charset val="238"/>
    </font>
    <font>
      <b/>
      <sz val="14"/>
      <name val="Arial CE"/>
      <family val="2"/>
      <charset val="238"/>
    </font>
    <font>
      <sz val="18"/>
      <name val="Arial CE"/>
      <family val="2"/>
      <charset val="238"/>
    </font>
    <font>
      <b/>
      <sz val="18"/>
      <name val="Arial CE"/>
      <family val="2"/>
      <charset val="238"/>
    </font>
    <font>
      <sz val="12"/>
      <name val="Arial CE"/>
      <charset val="238"/>
    </font>
    <font>
      <sz val="14"/>
      <color indexed="10"/>
      <name val="Arial CE"/>
      <charset val="238"/>
    </font>
    <font>
      <b/>
      <sz val="18"/>
      <color indexed="8"/>
      <name val="Arial CE"/>
      <family val="2"/>
      <charset val="238"/>
    </font>
    <font>
      <b/>
      <sz val="18"/>
      <color indexed="10"/>
      <name val="Arial CE"/>
      <charset val="238"/>
    </font>
    <font>
      <b/>
      <sz val="10"/>
      <name val="Arial CE"/>
      <charset val="238"/>
    </font>
    <font>
      <sz val="14"/>
      <color indexed="8"/>
      <name val="Arial CE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7" applyNumberFormat="0" applyFill="0" applyAlignment="0" applyProtection="0"/>
    <xf numFmtId="0" fontId="14" fillId="22" borderId="0" applyNumberFormat="0" applyBorder="0" applyAlignment="0" applyProtection="0"/>
    <xf numFmtId="0" fontId="19" fillId="0" borderId="0"/>
    <xf numFmtId="0" fontId="6" fillId="23" borderId="8" applyNumberFormat="0" applyFont="0" applyAlignment="0" applyProtection="0"/>
    <xf numFmtId="0" fontId="15" fillId="20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0" fillId="0" borderId="0"/>
    <xf numFmtId="0" fontId="20" fillId="0" borderId="0"/>
    <xf numFmtId="0" fontId="19" fillId="0" borderId="0"/>
    <xf numFmtId="44" fontId="20" fillId="0" borderId="0" applyFont="0" applyFill="0" applyBorder="0" applyAlignment="0" applyProtection="0"/>
  </cellStyleXfs>
  <cellXfs count="205">
    <xf numFmtId="0" fontId="0" fillId="0" borderId="0" xfId="0"/>
    <xf numFmtId="0" fontId="21" fillId="0" borderId="0" xfId="44" applyFont="1"/>
    <xf numFmtId="2" fontId="21" fillId="0" borderId="0" xfId="44" applyNumberFormat="1" applyFont="1"/>
    <xf numFmtId="0" fontId="30" fillId="0" borderId="0" xfId="44" applyFont="1"/>
    <xf numFmtId="0" fontId="31" fillId="0" borderId="0" xfId="44" applyFont="1"/>
    <xf numFmtId="0" fontId="31" fillId="0" borderId="0" xfId="44" applyFont="1" applyAlignment="1">
      <alignment horizontal="center"/>
    </xf>
    <xf numFmtId="2" fontId="31" fillId="0" borderId="0" xfId="44" applyNumberFormat="1" applyFont="1"/>
    <xf numFmtId="0" fontId="32" fillId="0" borderId="0" xfId="44" applyFont="1"/>
    <xf numFmtId="2" fontId="22" fillId="0" borderId="0" xfId="44" applyNumberFormat="1" applyFont="1"/>
    <xf numFmtId="0" fontId="22" fillId="0" borderId="0" xfId="44" applyFont="1"/>
    <xf numFmtId="165" fontId="20" fillId="0" borderId="0" xfId="44" applyNumberFormat="1"/>
    <xf numFmtId="0" fontId="24" fillId="0" borderId="25" xfId="44" applyFont="1" applyBorder="1"/>
    <xf numFmtId="0" fontId="21" fillId="0" borderId="28" xfId="44" applyFont="1" applyBorder="1" applyAlignment="1">
      <alignment horizontal="center"/>
    </xf>
    <xf numFmtId="0" fontId="24" fillId="0" borderId="35" xfId="44" applyFont="1" applyBorder="1" applyAlignment="1">
      <alignment horizontal="center" vertical="center"/>
    </xf>
    <xf numFmtId="0" fontId="21" fillId="0" borderId="36" xfId="44" applyFont="1" applyBorder="1" applyAlignment="1">
      <alignment horizontal="center"/>
    </xf>
    <xf numFmtId="0" fontId="21" fillId="0" borderId="31" xfId="44" applyFont="1" applyBorder="1" applyAlignment="1">
      <alignment horizontal="center"/>
    </xf>
    <xf numFmtId="0" fontId="24" fillId="0" borderId="0" xfId="44" applyFont="1"/>
    <xf numFmtId="3" fontId="24" fillId="0" borderId="37" xfId="44" applyNumberFormat="1" applyFont="1" applyBorder="1" applyAlignment="1">
      <alignment vertical="center"/>
    </xf>
    <xf numFmtId="0" fontId="24" fillId="0" borderId="39" xfId="44" applyFont="1" applyBorder="1" applyAlignment="1">
      <alignment vertical="center" wrapText="1"/>
    </xf>
    <xf numFmtId="0" fontId="24" fillId="0" borderId="39" xfId="44" applyFont="1" applyBorder="1" applyAlignment="1">
      <alignment horizontal="center" vertical="center"/>
    </xf>
    <xf numFmtId="44" fontId="22" fillId="0" borderId="41" xfId="46" applyFont="1" applyBorder="1"/>
    <xf numFmtId="0" fontId="24" fillId="0" borderId="42" xfId="44" applyFont="1" applyBorder="1" applyAlignment="1">
      <alignment vertical="center"/>
    </xf>
    <xf numFmtId="0" fontId="24" fillId="0" borderId="10" xfId="44" applyFont="1" applyBorder="1" applyAlignment="1">
      <alignment vertical="center" wrapText="1"/>
    </xf>
    <xf numFmtId="0" fontId="24" fillId="0" borderId="10" xfId="44" applyFont="1" applyBorder="1" applyAlignment="1">
      <alignment horizontal="center" vertical="center"/>
    </xf>
    <xf numFmtId="3" fontId="24" fillId="0" borderId="42" xfId="44" applyNumberFormat="1" applyFont="1" applyBorder="1" applyAlignment="1">
      <alignment vertical="center"/>
    </xf>
    <xf numFmtId="0" fontId="24" fillId="0" borderId="44" xfId="44" applyFont="1" applyBorder="1" applyAlignment="1">
      <alignment vertical="center"/>
    </xf>
    <xf numFmtId="0" fontId="24" fillId="0" borderId="15" xfId="44" applyFont="1" applyBorder="1" applyAlignment="1">
      <alignment vertical="center" wrapText="1"/>
    </xf>
    <xf numFmtId="0" fontId="24" fillId="0" borderId="15" xfId="44" applyFont="1" applyBorder="1" applyAlignment="1">
      <alignment horizontal="center" vertical="center"/>
    </xf>
    <xf numFmtId="0" fontId="24" fillId="0" borderId="21" xfId="44" applyFont="1" applyBorder="1" applyAlignment="1">
      <alignment horizontal="center" vertical="center"/>
    </xf>
    <xf numFmtId="44" fontId="22" fillId="0" borderId="27" xfId="46" applyFont="1" applyBorder="1"/>
    <xf numFmtId="44" fontId="22" fillId="0" borderId="20" xfId="46" applyFont="1" applyBorder="1"/>
    <xf numFmtId="0" fontId="24" fillId="0" borderId="37" xfId="44" applyFont="1" applyBorder="1" applyAlignment="1">
      <alignment vertical="center"/>
    </xf>
    <xf numFmtId="0" fontId="24" fillId="0" borderId="46" xfId="44" applyFont="1" applyBorder="1" applyAlignment="1">
      <alignment vertical="center"/>
    </xf>
    <xf numFmtId="0" fontId="24" fillId="0" borderId="16" xfId="44" applyFont="1" applyBorder="1" applyAlignment="1">
      <alignment vertical="center" wrapText="1"/>
    </xf>
    <xf numFmtId="0" fontId="34" fillId="0" borderId="10" xfId="44" applyFont="1" applyBorder="1" applyAlignment="1">
      <alignment vertical="center" wrapText="1"/>
    </xf>
    <xf numFmtId="0" fontId="24" fillId="0" borderId="11" xfId="44" applyFont="1" applyBorder="1" applyAlignment="1">
      <alignment vertical="center" wrapText="1"/>
    </xf>
    <xf numFmtId="0" fontId="24" fillId="0" borderId="47" xfId="44" applyFont="1" applyBorder="1" applyAlignment="1">
      <alignment vertical="center"/>
    </xf>
    <xf numFmtId="0" fontId="24" fillId="0" borderId="41" xfId="44" applyFont="1" applyBorder="1" applyAlignment="1">
      <alignment vertical="center"/>
    </xf>
    <xf numFmtId="0" fontId="24" fillId="0" borderId="39" xfId="44" applyFont="1" applyBorder="1" applyAlignment="1">
      <alignment vertical="center"/>
    </xf>
    <xf numFmtId="0" fontId="24" fillId="0" borderId="50" xfId="44" applyFont="1" applyBorder="1" applyAlignment="1">
      <alignment vertical="center"/>
    </xf>
    <xf numFmtId="0" fontId="24" fillId="0" borderId="10" xfId="44" applyFont="1" applyBorder="1" applyAlignment="1">
      <alignment vertical="center"/>
    </xf>
    <xf numFmtId="0" fontId="24" fillId="0" borderId="16" xfId="44" applyFont="1" applyBorder="1" applyAlignment="1">
      <alignment horizontal="center" vertical="center"/>
    </xf>
    <xf numFmtId="44" fontId="22" fillId="0" borderId="50" xfId="46" applyFont="1" applyBorder="1"/>
    <xf numFmtId="0" fontId="24" fillId="0" borderId="53" xfId="44" applyFont="1" applyBorder="1" applyAlignment="1">
      <alignment vertical="center"/>
    </xf>
    <xf numFmtId="2" fontId="24" fillId="0" borderId="54" xfId="44" applyNumberFormat="1" applyFont="1" applyBorder="1" applyAlignment="1">
      <alignment vertical="center"/>
    </xf>
    <xf numFmtId="0" fontId="24" fillId="0" borderId="14" xfId="44" applyFont="1" applyBorder="1" applyAlignment="1">
      <alignment horizontal="center" vertical="center"/>
    </xf>
    <xf numFmtId="0" fontId="24" fillId="0" borderId="10" xfId="44" applyFont="1" applyBorder="1" applyAlignment="1">
      <alignment wrapText="1"/>
    </xf>
    <xf numFmtId="0" fontId="24" fillId="0" borderId="10" xfId="44" applyFont="1" applyBorder="1" applyAlignment="1">
      <alignment horizontal="center"/>
    </xf>
    <xf numFmtId="0" fontId="24" fillId="0" borderId="15" xfId="44" applyFont="1" applyBorder="1" applyAlignment="1">
      <alignment horizontal="left" vertical="center" wrapText="1"/>
    </xf>
    <xf numFmtId="0" fontId="24" fillId="0" borderId="55" xfId="44" applyFont="1" applyBorder="1" applyAlignment="1">
      <alignment horizontal="center" vertical="center"/>
    </xf>
    <xf numFmtId="0" fontId="24" fillId="0" borderId="50" xfId="44" applyFont="1" applyBorder="1"/>
    <xf numFmtId="0" fontId="24" fillId="0" borderId="10" xfId="44" applyFont="1" applyBorder="1"/>
    <xf numFmtId="0" fontId="24" fillId="0" borderId="15" xfId="44" applyFont="1" applyBorder="1"/>
    <xf numFmtId="0" fontId="24" fillId="0" borderId="15" xfId="44" applyFont="1" applyBorder="1" applyAlignment="1">
      <alignment horizontal="center"/>
    </xf>
    <xf numFmtId="0" fontId="21" fillId="0" borderId="21" xfId="44" applyFont="1" applyBorder="1" applyAlignment="1">
      <alignment horizontal="center"/>
    </xf>
    <xf numFmtId="0" fontId="24" fillId="0" borderId="46" xfId="44" applyFont="1" applyBorder="1"/>
    <xf numFmtId="0" fontId="24" fillId="0" borderId="16" xfId="44" applyFont="1" applyBorder="1" applyAlignment="1">
      <alignment wrapText="1"/>
    </xf>
    <xf numFmtId="0" fontId="24" fillId="0" borderId="16" xfId="44" applyFont="1" applyBorder="1" applyAlignment="1">
      <alignment horizontal="center"/>
    </xf>
    <xf numFmtId="0" fontId="24" fillId="0" borderId="47" xfId="44" applyFont="1" applyBorder="1"/>
    <xf numFmtId="0" fontId="24" fillId="0" borderId="15" xfId="44" applyFont="1" applyBorder="1" applyAlignment="1">
      <alignment wrapText="1"/>
    </xf>
    <xf numFmtId="0" fontId="24" fillId="0" borderId="55" xfId="44" applyFont="1" applyBorder="1" applyAlignment="1">
      <alignment horizontal="center"/>
    </xf>
    <xf numFmtId="0" fontId="24" fillId="0" borderId="21" xfId="44" applyFont="1" applyBorder="1" applyAlignment="1">
      <alignment horizontal="center"/>
    </xf>
    <xf numFmtId="0" fontId="24" fillId="0" borderId="41" xfId="44" applyFont="1" applyBorder="1"/>
    <xf numFmtId="0" fontId="24" fillId="0" borderId="39" xfId="44" applyFont="1" applyBorder="1"/>
    <xf numFmtId="0" fontId="24" fillId="0" borderId="43" xfId="44" applyFont="1" applyBorder="1"/>
    <xf numFmtId="0" fontId="24" fillId="0" borderId="45" xfId="44" applyFont="1" applyBorder="1"/>
    <xf numFmtId="0" fontId="24" fillId="0" borderId="55" xfId="44" applyFont="1" applyBorder="1"/>
    <xf numFmtId="2" fontId="24" fillId="0" borderId="56" xfId="44" applyNumberFormat="1" applyFont="1" applyBorder="1"/>
    <xf numFmtId="2" fontId="30" fillId="0" borderId="0" xfId="44" applyNumberFormat="1" applyFont="1"/>
    <xf numFmtId="44" fontId="21" fillId="0" borderId="0" xfId="46" applyFont="1"/>
    <xf numFmtId="44" fontId="22" fillId="0" borderId="21" xfId="46" applyFont="1" applyBorder="1"/>
    <xf numFmtId="164" fontId="21" fillId="0" borderId="21" xfId="44" applyNumberFormat="1" applyFont="1" applyBorder="1"/>
    <xf numFmtId="164" fontId="21" fillId="0" borderId="0" xfId="44" applyNumberFormat="1" applyFont="1"/>
    <xf numFmtId="0" fontId="29" fillId="0" borderId="0" xfId="44" applyFont="1"/>
    <xf numFmtId="6" fontId="29" fillId="0" borderId="0" xfId="44" applyNumberFormat="1" applyFont="1"/>
    <xf numFmtId="166" fontId="21" fillId="0" borderId="0" xfId="44" applyNumberFormat="1" applyFont="1"/>
    <xf numFmtId="0" fontId="21" fillId="0" borderId="10" xfId="44" applyFont="1" applyBorder="1"/>
    <xf numFmtId="0" fontId="24" fillId="0" borderId="10" xfId="44" applyFont="1" applyBorder="1" applyAlignment="1">
      <alignment horizontal="center" vertical="center"/>
    </xf>
    <xf numFmtId="0" fontId="24" fillId="0" borderId="17" xfId="44" applyFont="1" applyBorder="1" applyAlignment="1">
      <alignment horizontal="center" vertical="center"/>
    </xf>
    <xf numFmtId="0" fontId="21" fillId="0" borderId="0" xfId="44" applyFont="1" applyAlignment="1">
      <alignment horizontal="center"/>
    </xf>
    <xf numFmtId="0" fontId="23" fillId="0" borderId="21" xfId="44" applyFont="1" applyBorder="1" applyAlignment="1">
      <alignment horizontal="center"/>
    </xf>
    <xf numFmtId="0" fontId="27" fillId="0" borderId="21" xfId="44" applyFont="1" applyBorder="1" applyAlignment="1">
      <alignment vertical="center"/>
    </xf>
    <xf numFmtId="0" fontId="26" fillId="0" borderId="21" xfId="44" applyFont="1" applyBorder="1" applyAlignment="1">
      <alignment horizontal="left" vertical="center" wrapText="1"/>
    </xf>
    <xf numFmtId="0" fontId="23" fillId="0" borderId="21" xfId="44" applyFont="1" applyBorder="1" applyAlignment="1">
      <alignment horizontal="center" vertical="center"/>
    </xf>
    <xf numFmtId="0" fontId="26" fillId="0" borderId="21" xfId="44" applyFont="1" applyBorder="1" applyAlignment="1">
      <alignment horizontal="left"/>
    </xf>
    <xf numFmtId="0" fontId="20" fillId="0" borderId="21" xfId="44" applyBorder="1" applyAlignment="1">
      <alignment horizontal="center" vertical="center"/>
    </xf>
    <xf numFmtId="0" fontId="28" fillId="0" borderId="21" xfId="44" applyFont="1" applyBorder="1" applyAlignment="1">
      <alignment horizontal="center"/>
    </xf>
    <xf numFmtId="0" fontId="29" fillId="0" borderId="0" xfId="44" applyFont="1" applyAlignment="1">
      <alignment horizontal="left" wrapText="1"/>
    </xf>
    <xf numFmtId="0" fontId="6" fillId="0" borderId="0" xfId="44" applyFont="1"/>
    <xf numFmtId="0" fontId="21" fillId="0" borderId="0" xfId="44" applyFont="1" applyAlignment="1">
      <alignment horizontal="center"/>
    </xf>
    <xf numFmtId="2" fontId="24" fillId="0" borderId="49" xfId="44" applyNumberFormat="1" applyFont="1" applyBorder="1" applyAlignment="1">
      <alignment vertical="center"/>
    </xf>
    <xf numFmtId="2" fontId="24" fillId="0" borderId="51" xfId="44" applyNumberFormat="1" applyFont="1" applyBorder="1" applyAlignment="1">
      <alignment vertical="center"/>
    </xf>
    <xf numFmtId="2" fontId="24" fillId="0" borderId="52" xfId="44" applyNumberFormat="1" applyFont="1" applyBorder="1" applyAlignment="1">
      <alignment vertical="center"/>
    </xf>
    <xf numFmtId="2" fontId="24" fillId="0" borderId="0" xfId="44" applyNumberFormat="1" applyFont="1" applyBorder="1"/>
    <xf numFmtId="2" fontId="24" fillId="0" borderId="57" xfId="44" applyNumberFormat="1" applyFont="1" applyBorder="1" applyAlignment="1">
      <alignment vertical="center"/>
    </xf>
    <xf numFmtId="2" fontId="24" fillId="0" borderId="58" xfId="44" applyNumberFormat="1" applyFont="1" applyBorder="1" applyAlignment="1">
      <alignment vertical="center"/>
    </xf>
    <xf numFmtId="2" fontId="24" fillId="0" borderId="59" xfId="44" applyNumberFormat="1" applyFont="1" applyBorder="1" applyAlignment="1">
      <alignment vertical="center"/>
    </xf>
    <xf numFmtId="2" fontId="24" fillId="0" borderId="62" xfId="44" applyNumberFormat="1" applyFont="1" applyBorder="1" applyAlignment="1">
      <alignment horizontal="right"/>
    </xf>
    <xf numFmtId="2" fontId="24" fillId="0" borderId="61" xfId="44" applyNumberFormat="1" applyFont="1" applyBorder="1"/>
    <xf numFmtId="164" fontId="24" fillId="0" borderId="41" xfId="44" applyNumberFormat="1" applyFont="1" applyBorder="1" applyAlignment="1">
      <alignment vertical="center"/>
    </xf>
    <xf numFmtId="164" fontId="24" fillId="0" borderId="49" xfId="44" applyNumberFormat="1" applyFont="1" applyBorder="1" applyAlignment="1">
      <alignment vertical="center"/>
    </xf>
    <xf numFmtId="164" fontId="24" fillId="0" borderId="40" xfId="44" applyNumberFormat="1" applyFont="1" applyBorder="1" applyAlignment="1">
      <alignment vertical="center"/>
    </xf>
    <xf numFmtId="164" fontId="24" fillId="0" borderId="43" xfId="44" applyNumberFormat="1" applyFont="1" applyBorder="1" applyAlignment="1">
      <alignment vertical="center"/>
    </xf>
    <xf numFmtId="164" fontId="24" fillId="0" borderId="13" xfId="44" applyNumberFormat="1" applyFont="1" applyBorder="1" applyAlignment="1">
      <alignment vertical="center"/>
    </xf>
    <xf numFmtId="164" fontId="24" fillId="0" borderId="63" xfId="44" applyNumberFormat="1" applyFont="1" applyBorder="1" applyAlignment="1">
      <alignment vertical="center"/>
    </xf>
    <xf numFmtId="164" fontId="24" fillId="0" borderId="11" xfId="44" applyNumberFormat="1" applyFont="1" applyBorder="1" applyAlignment="1">
      <alignment vertical="center"/>
    </xf>
    <xf numFmtId="164" fontId="24" fillId="0" borderId="51" xfId="44" applyNumberFormat="1" applyFont="1" applyBorder="1" applyAlignment="1">
      <alignment vertical="center"/>
    </xf>
    <xf numFmtId="164" fontId="24" fillId="0" borderId="52" xfId="44" applyNumberFormat="1" applyFont="1" applyBorder="1" applyAlignment="1">
      <alignment vertical="center"/>
    </xf>
    <xf numFmtId="164" fontId="24" fillId="0" borderId="54" xfId="44" applyNumberFormat="1" applyFont="1" applyBorder="1" applyAlignment="1">
      <alignment vertical="center"/>
    </xf>
    <xf numFmtId="164" fontId="24" fillId="0" borderId="12" xfId="44" applyNumberFormat="1" applyFont="1" applyBorder="1" applyAlignment="1">
      <alignment vertical="center"/>
    </xf>
    <xf numFmtId="164" fontId="24" fillId="0" borderId="50" xfId="44" applyNumberFormat="1" applyFont="1" applyBorder="1" applyAlignment="1">
      <alignment horizontal="right"/>
    </xf>
    <xf numFmtId="164" fontId="24" fillId="0" borderId="12" xfId="44" applyNumberFormat="1" applyFont="1" applyBorder="1" applyAlignment="1">
      <alignment horizontal="right"/>
    </xf>
    <xf numFmtId="164" fontId="24" fillId="0" borderId="36" xfId="44" applyNumberFormat="1" applyFont="1" applyBorder="1"/>
    <xf numFmtId="164" fontId="24" fillId="0" borderId="0" xfId="44" applyNumberFormat="1" applyFont="1" applyBorder="1"/>
    <xf numFmtId="165" fontId="30" fillId="0" borderId="0" xfId="44" applyNumberFormat="1" applyFont="1" applyBorder="1"/>
    <xf numFmtId="0" fontId="21" fillId="0" borderId="64" xfId="44" applyFont="1" applyBorder="1" applyAlignment="1">
      <alignment horizontal="center"/>
    </xf>
    <xf numFmtId="0" fontId="21" fillId="0" borderId="65" xfId="44" applyFont="1" applyBorder="1" applyAlignment="1">
      <alignment horizontal="center"/>
    </xf>
    <xf numFmtId="44" fontId="22" fillId="0" borderId="37" xfId="46" applyFont="1" applyBorder="1"/>
    <xf numFmtId="44" fontId="22" fillId="0" borderId="19" xfId="46" applyFont="1" applyBorder="1"/>
    <xf numFmtId="44" fontId="24" fillId="0" borderId="10" xfId="44" applyNumberFormat="1" applyFont="1" applyBorder="1"/>
    <xf numFmtId="44" fontId="21" fillId="0" borderId="10" xfId="44" applyNumberFormat="1" applyFont="1" applyBorder="1"/>
    <xf numFmtId="44" fontId="24" fillId="0" borderId="16" xfId="44" applyNumberFormat="1" applyFont="1" applyBorder="1"/>
    <xf numFmtId="44" fontId="21" fillId="0" borderId="27" xfId="44" applyNumberFormat="1" applyFont="1" applyBorder="1"/>
    <xf numFmtId="44" fontId="22" fillId="0" borderId="41" xfId="46" applyFont="1" applyBorder="1" applyProtection="1">
      <protection locked="0"/>
    </xf>
    <xf numFmtId="0" fontId="24" fillId="0" borderId="21" xfId="44" applyFont="1" applyBorder="1" applyAlignment="1" applyProtection="1">
      <alignment horizontal="center" vertical="center"/>
      <protection locked="0"/>
    </xf>
    <xf numFmtId="44" fontId="22" fillId="0" borderId="20" xfId="46" applyFont="1" applyBorder="1" applyProtection="1">
      <protection locked="0"/>
    </xf>
    <xf numFmtId="44" fontId="22" fillId="0" borderId="50" xfId="46" applyFont="1" applyBorder="1" applyProtection="1">
      <protection locked="0"/>
    </xf>
    <xf numFmtId="0" fontId="21" fillId="0" borderId="0" xfId="44" applyFont="1" applyProtection="1">
      <protection locked="0"/>
    </xf>
    <xf numFmtId="0" fontId="22" fillId="0" borderId="0" xfId="44" applyFont="1" applyAlignment="1" applyProtection="1">
      <alignment horizontal="center"/>
      <protection locked="0"/>
    </xf>
    <xf numFmtId="2" fontId="21" fillId="0" borderId="0" xfId="44" applyNumberFormat="1" applyFont="1" applyProtection="1">
      <protection locked="0"/>
    </xf>
    <xf numFmtId="0" fontId="21" fillId="0" borderId="66" xfId="44" applyFont="1" applyBorder="1" applyProtection="1">
      <protection locked="0"/>
    </xf>
    <xf numFmtId="0" fontId="21" fillId="0" borderId="67" xfId="44" applyFont="1" applyBorder="1" applyProtection="1">
      <protection locked="0"/>
    </xf>
    <xf numFmtId="0" fontId="21" fillId="0" borderId="68" xfId="44" applyFont="1" applyBorder="1" applyProtection="1">
      <protection locked="0"/>
    </xf>
    <xf numFmtId="0" fontId="21" fillId="0" borderId="31" xfId="44" applyFont="1" applyBorder="1" applyProtection="1">
      <protection locked="0"/>
    </xf>
    <xf numFmtId="0" fontId="24" fillId="0" borderId="42" xfId="44" applyFont="1" applyBorder="1" applyAlignment="1">
      <alignment horizontal="center" vertical="center"/>
    </xf>
    <xf numFmtId="0" fontId="20" fillId="0" borderId="14" xfId="44" applyBorder="1" applyAlignment="1">
      <alignment horizontal="center" vertical="center"/>
    </xf>
    <xf numFmtId="0" fontId="24" fillId="0" borderId="14" xfId="44" applyFont="1" applyBorder="1" applyAlignment="1">
      <alignment horizontal="center" vertical="center"/>
    </xf>
    <xf numFmtId="0" fontId="22" fillId="0" borderId="0" xfId="44" applyFont="1" applyAlignment="1">
      <alignment horizontal="center" wrapText="1"/>
    </xf>
    <xf numFmtId="0" fontId="23" fillId="0" borderId="19" xfId="44" applyFont="1" applyBorder="1" applyAlignment="1">
      <alignment horizontal="center"/>
    </xf>
    <xf numFmtId="0" fontId="23" fillId="0" borderId="21" xfId="44" applyFont="1" applyBorder="1" applyAlignment="1">
      <alignment horizontal="center"/>
    </xf>
    <xf numFmtId="0" fontId="24" fillId="0" borderId="46" xfId="44" applyFont="1" applyBorder="1" applyAlignment="1">
      <alignment horizontal="center" vertical="center"/>
    </xf>
    <xf numFmtId="0" fontId="24" fillId="0" borderId="18" xfId="44" applyFont="1" applyBorder="1" applyAlignment="1">
      <alignment horizontal="center" vertical="center"/>
    </xf>
    <xf numFmtId="0" fontId="22" fillId="0" borderId="19" xfId="44" applyFont="1" applyBorder="1" applyAlignment="1">
      <alignment horizontal="center"/>
    </xf>
    <xf numFmtId="0" fontId="22" fillId="0" borderId="21" xfId="44" applyFont="1" applyBorder="1" applyAlignment="1">
      <alignment horizontal="center"/>
    </xf>
    <xf numFmtId="0" fontId="33" fillId="0" borderId="20" xfId="44" applyFont="1" applyBorder="1" applyAlignment="1">
      <alignment horizontal="center"/>
    </xf>
    <xf numFmtId="0" fontId="24" fillId="0" borderId="22" xfId="44" applyFont="1" applyBorder="1" applyAlignment="1">
      <alignment horizontal="center" vertical="center"/>
    </xf>
    <xf numFmtId="0" fontId="24" fillId="0" borderId="32" xfId="44" applyFont="1" applyBorder="1" applyAlignment="1">
      <alignment horizontal="center" vertical="center"/>
    </xf>
    <xf numFmtId="0" fontId="21" fillId="0" borderId="23" xfId="44" applyFont="1" applyBorder="1" applyAlignment="1">
      <alignment horizontal="center" vertical="center" wrapText="1"/>
    </xf>
    <xf numFmtId="0" fontId="21" fillId="0" borderId="24" xfId="44" applyFont="1" applyBorder="1" applyAlignment="1">
      <alignment horizontal="center" vertical="center" wrapText="1"/>
    </xf>
    <xf numFmtId="0" fontId="21" fillId="0" borderId="33" xfId="44" applyFont="1" applyBorder="1" applyAlignment="1">
      <alignment horizontal="center" vertical="center" wrapText="1"/>
    </xf>
    <xf numFmtId="0" fontId="21" fillId="0" borderId="34" xfId="44" applyFont="1" applyBorder="1" applyAlignment="1">
      <alignment horizontal="center" vertical="center" wrapText="1"/>
    </xf>
    <xf numFmtId="0" fontId="24" fillId="0" borderId="25" xfId="44" applyFont="1" applyBorder="1" applyAlignment="1">
      <alignment horizontal="center" vertical="center"/>
    </xf>
    <xf numFmtId="0" fontId="24" fillId="0" borderId="35" xfId="44" applyFont="1" applyBorder="1" applyAlignment="1">
      <alignment horizontal="center" vertical="center"/>
    </xf>
    <xf numFmtId="0" fontId="24" fillId="0" borderId="60" xfId="44" applyFont="1" applyBorder="1" applyAlignment="1">
      <alignment horizontal="center" wrapText="1"/>
    </xf>
    <xf numFmtId="0" fontId="24" fillId="0" borderId="61" xfId="44" applyFont="1" applyBorder="1" applyAlignment="1">
      <alignment horizontal="center" wrapText="1"/>
    </xf>
    <xf numFmtId="0" fontId="24" fillId="0" borderId="37" xfId="44" applyFont="1" applyBorder="1" applyAlignment="1">
      <alignment horizontal="center" vertical="center"/>
    </xf>
    <xf numFmtId="0" fontId="24" fillId="0" borderId="38" xfId="44" applyFont="1" applyBorder="1" applyAlignment="1">
      <alignment horizontal="center" vertical="center"/>
    </xf>
    <xf numFmtId="0" fontId="24" fillId="0" borderId="28" xfId="44" applyFont="1" applyBorder="1" applyAlignment="1">
      <alignment horizontal="center" wrapText="1"/>
    </xf>
    <xf numFmtId="0" fontId="24" fillId="0" borderId="36" xfId="44" applyFont="1" applyBorder="1" applyAlignment="1">
      <alignment horizontal="center" wrapText="1"/>
    </xf>
    <xf numFmtId="0" fontId="24" fillId="0" borderId="44" xfId="44" applyFont="1" applyBorder="1" applyAlignment="1">
      <alignment horizontal="center" vertical="center"/>
    </xf>
    <xf numFmtId="0" fontId="24" fillId="0" borderId="17" xfId="44" applyFont="1" applyBorder="1" applyAlignment="1">
      <alignment horizontal="center" vertical="center"/>
    </xf>
    <xf numFmtId="3" fontId="26" fillId="0" borderId="19" xfId="44" applyNumberFormat="1" applyFont="1" applyBorder="1" applyAlignment="1">
      <alignment vertical="center"/>
    </xf>
    <xf numFmtId="3" fontId="26" fillId="0" borderId="21" xfId="44" applyNumberFormat="1" applyFont="1" applyBorder="1" applyAlignment="1">
      <alignment vertical="center"/>
    </xf>
    <xf numFmtId="0" fontId="23" fillId="0" borderId="19" xfId="44" applyFont="1" applyBorder="1" applyAlignment="1">
      <alignment vertical="center"/>
    </xf>
    <xf numFmtId="0" fontId="27" fillId="0" borderId="21" xfId="44" applyFont="1" applyBorder="1" applyAlignment="1">
      <alignment vertical="center"/>
    </xf>
    <xf numFmtId="0" fontId="24" fillId="0" borderId="42" xfId="44" applyFont="1" applyBorder="1" applyAlignment="1">
      <alignment horizontal="center" vertical="center" wrapText="1"/>
    </xf>
    <xf numFmtId="0" fontId="24" fillId="0" borderId="14" xfId="44" applyFont="1" applyBorder="1" applyAlignment="1">
      <alignment horizontal="center" vertical="center" wrapText="1"/>
    </xf>
    <xf numFmtId="0" fontId="24" fillId="0" borderId="26" xfId="44" applyFont="1" applyBorder="1" applyAlignment="1">
      <alignment horizontal="center" vertical="center"/>
    </xf>
    <xf numFmtId="0" fontId="24" fillId="0" borderId="10" xfId="44" applyFont="1" applyBorder="1" applyAlignment="1">
      <alignment horizontal="center" vertical="center"/>
    </xf>
    <xf numFmtId="0" fontId="26" fillId="0" borderId="19" xfId="44" applyFont="1" applyBorder="1" applyAlignment="1">
      <alignment horizontal="left" vertical="center" wrapText="1"/>
    </xf>
    <xf numFmtId="0" fontId="26" fillId="0" borderId="21" xfId="44" applyFont="1" applyBorder="1" applyAlignment="1">
      <alignment horizontal="left" vertical="center" wrapText="1"/>
    </xf>
    <xf numFmtId="0" fontId="23" fillId="0" borderId="29" xfId="44" applyFont="1" applyBorder="1" applyAlignment="1">
      <alignment horizontal="center" vertical="center"/>
    </xf>
    <xf numFmtId="0" fontId="23" fillId="0" borderId="30" xfId="44" applyFont="1" applyBorder="1" applyAlignment="1">
      <alignment horizontal="center" vertical="center"/>
    </xf>
    <xf numFmtId="0" fontId="23" fillId="0" borderId="48" xfId="44" applyFont="1" applyBorder="1" applyAlignment="1">
      <alignment horizontal="center" vertical="center"/>
    </xf>
    <xf numFmtId="0" fontId="26" fillId="0" borderId="19" xfId="44" applyFont="1" applyBorder="1" applyAlignment="1">
      <alignment horizontal="left" vertical="center"/>
    </xf>
    <xf numFmtId="0" fontId="26" fillId="0" borderId="21" xfId="44" applyFont="1" applyBorder="1" applyAlignment="1">
      <alignment horizontal="left" vertical="center"/>
    </xf>
    <xf numFmtId="14" fontId="24" fillId="0" borderId="42" xfId="44" applyNumberFormat="1" applyFont="1" applyBorder="1" applyAlignment="1">
      <alignment horizontal="center" vertical="center"/>
    </xf>
    <xf numFmtId="0" fontId="26" fillId="0" borderId="19" xfId="44" applyFont="1" applyBorder="1" applyAlignment="1">
      <alignment vertical="center"/>
    </xf>
    <xf numFmtId="0" fontId="26" fillId="0" borderId="21" xfId="44" applyFont="1" applyBorder="1" applyAlignment="1">
      <alignment vertical="center"/>
    </xf>
    <xf numFmtId="0" fontId="23" fillId="0" borderId="19" xfId="44" applyFont="1" applyBorder="1" applyAlignment="1">
      <alignment horizontal="center" vertical="center"/>
    </xf>
    <xf numFmtId="0" fontId="23" fillId="0" borderId="21" xfId="44" applyFont="1" applyBorder="1" applyAlignment="1">
      <alignment horizontal="center" vertical="center"/>
    </xf>
    <xf numFmtId="0" fontId="26" fillId="0" borderId="19" xfId="44" applyFont="1" applyBorder="1"/>
    <xf numFmtId="0" fontId="26" fillId="0" borderId="21" xfId="44" applyFont="1" applyBorder="1"/>
    <xf numFmtId="0" fontId="28" fillId="0" borderId="19" xfId="44" applyFont="1" applyBorder="1" applyAlignment="1">
      <alignment horizontal="center"/>
    </xf>
    <xf numFmtId="0" fontId="28" fillId="0" borderId="21" xfId="44" applyFont="1" applyBorder="1" applyAlignment="1">
      <alignment horizontal="center"/>
    </xf>
    <xf numFmtId="0" fontId="26" fillId="0" borderId="19" xfId="44" applyFont="1" applyBorder="1" applyAlignment="1">
      <alignment horizontal="left"/>
    </xf>
    <xf numFmtId="0" fontId="26" fillId="0" borderId="21" xfId="44" applyFont="1" applyBorder="1" applyAlignment="1">
      <alignment horizontal="left"/>
    </xf>
    <xf numFmtId="0" fontId="20" fillId="0" borderId="21" xfId="44" applyBorder="1" applyAlignment="1">
      <alignment horizontal="center" vertical="center"/>
    </xf>
    <xf numFmtId="0" fontId="21" fillId="0" borderId="28" xfId="44" applyFont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29" fillId="0" borderId="0" xfId="44" applyFont="1" applyAlignment="1">
      <alignment horizontal="left" wrapText="1"/>
    </xf>
    <xf numFmtId="0" fontId="29" fillId="0" borderId="0" xfId="43" applyFont="1" applyAlignment="1">
      <alignment wrapText="1"/>
    </xf>
    <xf numFmtId="0" fontId="6" fillId="0" borderId="0" xfId="44" applyFont="1"/>
    <xf numFmtId="0" fontId="26" fillId="0" borderId="29" xfId="44" applyFont="1" applyBorder="1" applyAlignment="1">
      <alignment horizontal="left"/>
    </xf>
    <xf numFmtId="0" fontId="26" fillId="0" borderId="30" xfId="44" applyFont="1" applyBorder="1" applyAlignment="1">
      <alignment horizontal="left"/>
    </xf>
    <xf numFmtId="0" fontId="26" fillId="0" borderId="0" xfId="44" applyFont="1" applyAlignment="1">
      <alignment horizontal="center"/>
    </xf>
    <xf numFmtId="0" fontId="21" fillId="0" borderId="0" xfId="44" applyFont="1" applyAlignment="1">
      <alignment horizontal="center"/>
    </xf>
    <xf numFmtId="0" fontId="24" fillId="0" borderId="37" xfId="44" applyFont="1" applyBorder="1" applyAlignment="1">
      <alignment horizontal="center" wrapText="1"/>
    </xf>
    <xf numFmtId="0" fontId="24" fillId="0" borderId="38" xfId="44" applyFont="1" applyBorder="1" applyAlignment="1">
      <alignment horizontal="center" wrapText="1"/>
    </xf>
    <xf numFmtId="0" fontId="24" fillId="0" borderId="42" xfId="44" applyFont="1" applyBorder="1" applyAlignment="1">
      <alignment horizontal="center"/>
    </xf>
    <xf numFmtId="0" fontId="24" fillId="0" borderId="14" xfId="44" applyFont="1" applyBorder="1" applyAlignment="1">
      <alignment horizontal="center"/>
    </xf>
    <xf numFmtId="0" fontId="24" fillId="0" borderId="46" xfId="44" applyFont="1" applyBorder="1" applyAlignment="1">
      <alignment horizontal="center"/>
    </xf>
    <xf numFmtId="0" fontId="24" fillId="0" borderId="18" xfId="44" applyFont="1" applyBorder="1" applyAlignment="1">
      <alignment horizontal="center"/>
    </xf>
    <xf numFmtId="0" fontId="24" fillId="0" borderId="44" xfId="44" applyFont="1" applyBorder="1" applyAlignment="1">
      <alignment horizontal="center"/>
    </xf>
    <xf numFmtId="0" fontId="24" fillId="0" borderId="17" xfId="44" applyFont="1" applyBorder="1" applyAlignment="1">
      <alignment horizontal="center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 2" xfId="37"/>
    <cellStyle name="Normalny 2 2" xfId="44"/>
    <cellStyle name="Normalny 3" xfId="43"/>
    <cellStyle name="Normalny 4" xfId="45"/>
    <cellStyle name="Note" xfId="38"/>
    <cellStyle name="Output" xfId="39"/>
    <cellStyle name="Title" xfId="40"/>
    <cellStyle name="Total" xfId="41"/>
    <cellStyle name="Walutowy 2" xfId="46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3802380</xdr:colOff>
      <xdr:row>41</xdr:row>
      <xdr:rowOff>30480</xdr:rowOff>
    </xdr:from>
    <xdr:to>
      <xdr:col>4</xdr:col>
      <xdr:colOff>3901440</xdr:colOff>
      <xdr:row>42</xdr:row>
      <xdr:rowOff>121920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8F57792-B193-4271-B439-5B32CB5FB6F2}"/>
            </a:ext>
          </a:extLst>
        </xdr:cNvPr>
        <xdr:cNvSpPr txBox="1">
          <a:spLocks noChangeArrowheads="1"/>
        </xdr:cNvSpPr>
      </xdr:nvSpPr>
      <xdr:spPr bwMode="auto">
        <a:xfrm>
          <a:off x="4472940" y="15491460"/>
          <a:ext cx="9906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4"/>
  <sheetViews>
    <sheetView tabSelected="1" zoomScaleNormal="100" workbookViewId="0">
      <pane ySplit="1" topLeftCell="A2" activePane="bottomLeft" state="frozen"/>
      <selection pane="bottomLeft" activeCell="L10" sqref="L10"/>
    </sheetView>
  </sheetViews>
  <sheetFormatPr defaultColWidth="9.140625" defaultRowHeight="18"/>
  <cols>
    <col min="1" max="1" width="3.85546875" style="1" customWidth="1"/>
    <col min="2" max="2" width="5.85546875" style="1" customWidth="1"/>
    <col min="3" max="3" width="11.140625" style="1" customWidth="1"/>
    <col min="4" max="4" width="14.85546875" style="1" customWidth="1"/>
    <col min="5" max="5" width="88.28515625" style="1" customWidth="1"/>
    <col min="6" max="6" width="8.7109375" style="76" customWidth="1"/>
    <col min="7" max="7" width="19.42578125" style="2" customWidth="1"/>
    <col min="8" max="8" width="19.42578125" style="2" hidden="1" customWidth="1"/>
    <col min="9" max="9" width="16.28515625" style="2" hidden="1" customWidth="1"/>
    <col min="10" max="10" width="15.28515625" style="2" hidden="1" customWidth="1"/>
    <col min="11" max="11" width="10.140625" style="2" hidden="1" customWidth="1"/>
    <col min="12" max="12" width="16.85546875" style="3" customWidth="1"/>
    <col min="13" max="13" width="16.85546875" style="3" hidden="1" customWidth="1"/>
    <col min="14" max="14" width="25.42578125" style="1" customWidth="1"/>
    <col min="15" max="15" width="17.85546875" style="1" customWidth="1"/>
    <col min="16" max="16" width="27.28515625" style="1" customWidth="1"/>
    <col min="17" max="16384" width="9.140625" style="1"/>
  </cols>
  <sheetData>
    <row r="1" spans="1:16" ht="9.75" customHeight="1">
      <c r="F1" s="1"/>
    </row>
    <row r="2" spans="1:16" ht="21" customHeight="1">
      <c r="F2" s="1"/>
    </row>
    <row r="3" spans="1:16" s="4" customFormat="1" ht="23.25">
      <c r="A3" s="4" t="s">
        <v>3</v>
      </c>
      <c r="E3" s="5" t="s">
        <v>212</v>
      </c>
      <c r="G3" s="6"/>
      <c r="H3" s="6"/>
      <c r="I3" s="6"/>
      <c r="J3" s="6"/>
      <c r="K3" s="6"/>
      <c r="L3" s="7"/>
      <c r="M3" s="7"/>
    </row>
    <row r="4" spans="1:16" ht="60" customHeight="1">
      <c r="D4" s="137" t="s">
        <v>194</v>
      </c>
      <c r="E4" s="137"/>
      <c r="F4" s="137"/>
      <c r="G4" s="8"/>
      <c r="H4" s="8"/>
      <c r="I4" s="8"/>
      <c r="J4" s="8"/>
      <c r="K4" s="8"/>
      <c r="L4" s="9"/>
      <c r="M4" s="9"/>
      <c r="N4" s="10"/>
    </row>
    <row r="5" spans="1:16">
      <c r="C5" s="127"/>
      <c r="D5" s="127"/>
      <c r="E5" s="128" t="s">
        <v>216</v>
      </c>
      <c r="F5" s="127"/>
      <c r="G5" s="129"/>
    </row>
    <row r="6" spans="1:16" ht="10.5" customHeight="1" thickBot="1">
      <c r="F6" s="1"/>
    </row>
    <row r="7" spans="1:16" ht="21.75" customHeight="1" thickBot="1">
      <c r="B7" s="138" t="s">
        <v>4</v>
      </c>
      <c r="C7" s="139"/>
      <c r="D7" s="139"/>
      <c r="E7" s="139"/>
      <c r="F7" s="139"/>
      <c r="G7" s="139"/>
      <c r="H7" s="80"/>
      <c r="I7" s="80"/>
      <c r="J7" s="80"/>
      <c r="K7" s="80"/>
      <c r="L7" s="142"/>
      <c r="M7" s="143"/>
      <c r="N7" s="144"/>
    </row>
    <row r="8" spans="1:16" ht="18" customHeight="1">
      <c r="B8" s="145" t="s">
        <v>0</v>
      </c>
      <c r="C8" s="147" t="s">
        <v>115</v>
      </c>
      <c r="D8" s="148"/>
      <c r="E8" s="151" t="s">
        <v>1</v>
      </c>
      <c r="F8" s="11" t="s">
        <v>5</v>
      </c>
      <c r="G8" s="153"/>
      <c r="H8" s="157" t="s">
        <v>204</v>
      </c>
      <c r="I8" s="157" t="s">
        <v>205</v>
      </c>
      <c r="J8" s="157" t="s">
        <v>206</v>
      </c>
      <c r="K8" s="157" t="s">
        <v>207</v>
      </c>
      <c r="L8" s="12" t="s">
        <v>6</v>
      </c>
      <c r="M8" s="12" t="s">
        <v>6</v>
      </c>
      <c r="N8" s="115" t="s">
        <v>7</v>
      </c>
      <c r="O8" s="188" t="s">
        <v>210</v>
      </c>
      <c r="P8" s="188" t="s">
        <v>211</v>
      </c>
    </row>
    <row r="9" spans="1:16" ht="18" customHeight="1" thickBot="1">
      <c r="B9" s="146"/>
      <c r="C9" s="149"/>
      <c r="D9" s="150"/>
      <c r="E9" s="152"/>
      <c r="F9" s="13" t="s">
        <v>8</v>
      </c>
      <c r="G9" s="154"/>
      <c r="H9" s="158"/>
      <c r="I9" s="158"/>
      <c r="J9" s="158"/>
      <c r="K9" s="158"/>
      <c r="L9" s="14" t="s">
        <v>208</v>
      </c>
      <c r="M9" s="15" t="s">
        <v>9</v>
      </c>
      <c r="N9" s="116" t="s">
        <v>208</v>
      </c>
      <c r="O9" s="189"/>
      <c r="P9" s="189"/>
    </row>
    <row r="10" spans="1:16" s="16" customFormat="1" ht="39.75" customHeight="1" thickBot="1">
      <c r="B10" s="17">
        <v>1</v>
      </c>
      <c r="C10" s="155" t="s">
        <v>10</v>
      </c>
      <c r="D10" s="156"/>
      <c r="E10" s="18" t="s">
        <v>116</v>
      </c>
      <c r="F10" s="19" t="s">
        <v>11</v>
      </c>
      <c r="G10" s="94">
        <v>10000</v>
      </c>
      <c r="H10" s="99">
        <v>5.7</v>
      </c>
      <c r="I10" s="100">
        <v>20</v>
      </c>
      <c r="J10" s="99">
        <v>0.5</v>
      </c>
      <c r="K10" s="101">
        <v>1.2</v>
      </c>
      <c r="L10" s="123"/>
      <c r="M10" s="20"/>
      <c r="N10" s="117">
        <f>G10*L10</f>
        <v>0</v>
      </c>
      <c r="O10" s="121">
        <f>L10*1.23</f>
        <v>0</v>
      </c>
      <c r="P10" s="121">
        <f>O10*G10</f>
        <v>0</v>
      </c>
    </row>
    <row r="11" spans="1:16" s="16" customFormat="1" ht="39.75" customHeight="1" thickBot="1">
      <c r="B11" s="21">
        <v>2</v>
      </c>
      <c r="C11" s="134" t="s">
        <v>12</v>
      </c>
      <c r="D11" s="136"/>
      <c r="E11" s="22" t="s">
        <v>13</v>
      </c>
      <c r="F11" s="23" t="s">
        <v>11</v>
      </c>
      <c r="G11" s="95">
        <v>300</v>
      </c>
      <c r="H11" s="102">
        <v>8.1999999999999993</v>
      </c>
      <c r="I11" s="102">
        <v>15</v>
      </c>
      <c r="J11" s="102">
        <v>2</v>
      </c>
      <c r="K11" s="103">
        <v>1.5</v>
      </c>
      <c r="L11" s="123"/>
      <c r="M11" s="20"/>
      <c r="N11" s="117">
        <f t="shared" ref="N11:N17" si="0">G11*L11</f>
        <v>0</v>
      </c>
      <c r="O11" s="121">
        <f t="shared" ref="O11:O17" si="1">L11*1.23</f>
        <v>0</v>
      </c>
      <c r="P11" s="121">
        <f t="shared" ref="P11:P17" si="2">O11*G11</f>
        <v>0</v>
      </c>
    </row>
    <row r="12" spans="1:16" ht="36.75" customHeight="1" thickBot="1">
      <c r="B12" s="24">
        <v>3</v>
      </c>
      <c r="C12" s="134" t="s">
        <v>14</v>
      </c>
      <c r="D12" s="136"/>
      <c r="E12" s="22" t="s">
        <v>117</v>
      </c>
      <c r="F12" s="23" t="s">
        <v>15</v>
      </c>
      <c r="G12" s="95">
        <v>1200</v>
      </c>
      <c r="H12" s="102">
        <v>152.30000000000001</v>
      </c>
      <c r="I12" s="102">
        <v>500</v>
      </c>
      <c r="J12" s="102">
        <v>45</v>
      </c>
      <c r="K12" s="103">
        <v>56</v>
      </c>
      <c r="L12" s="123"/>
      <c r="M12" s="20"/>
      <c r="N12" s="117">
        <f t="shared" si="0"/>
        <v>0</v>
      </c>
      <c r="O12" s="121">
        <f t="shared" si="1"/>
        <v>0</v>
      </c>
      <c r="P12" s="121">
        <f t="shared" si="2"/>
        <v>0</v>
      </c>
    </row>
    <row r="13" spans="1:16" ht="39" customHeight="1" thickBot="1">
      <c r="B13" s="21">
        <v>4</v>
      </c>
      <c r="C13" s="134" t="s">
        <v>16</v>
      </c>
      <c r="D13" s="136"/>
      <c r="E13" s="22" t="s">
        <v>118</v>
      </c>
      <c r="F13" s="23" t="s">
        <v>17</v>
      </c>
      <c r="G13" s="95">
        <v>1000</v>
      </c>
      <c r="H13" s="102">
        <v>479.7</v>
      </c>
      <c r="I13" s="102">
        <v>400</v>
      </c>
      <c r="J13" s="102">
        <v>260</v>
      </c>
      <c r="K13" s="103">
        <v>275</v>
      </c>
      <c r="L13" s="123"/>
      <c r="M13" s="20"/>
      <c r="N13" s="117">
        <f t="shared" si="0"/>
        <v>0</v>
      </c>
      <c r="O13" s="121">
        <f t="shared" si="1"/>
        <v>0</v>
      </c>
      <c r="P13" s="121">
        <f t="shared" si="2"/>
        <v>0</v>
      </c>
    </row>
    <row r="14" spans="1:16" ht="36" customHeight="1" thickBot="1">
      <c r="B14" s="24">
        <v>5</v>
      </c>
      <c r="C14" s="134" t="s">
        <v>18</v>
      </c>
      <c r="D14" s="135"/>
      <c r="E14" s="22" t="s">
        <v>119</v>
      </c>
      <c r="F14" s="23" t="s">
        <v>11</v>
      </c>
      <c r="G14" s="95">
        <v>300</v>
      </c>
      <c r="H14" s="102">
        <v>7.15</v>
      </c>
      <c r="I14" s="102">
        <v>60</v>
      </c>
      <c r="J14" s="102">
        <v>7</v>
      </c>
      <c r="K14" s="103">
        <v>2.8</v>
      </c>
      <c r="L14" s="123"/>
      <c r="M14" s="20"/>
      <c r="N14" s="117">
        <f t="shared" si="0"/>
        <v>0</v>
      </c>
      <c r="O14" s="121">
        <f t="shared" si="1"/>
        <v>0</v>
      </c>
      <c r="P14" s="121">
        <f t="shared" si="2"/>
        <v>0</v>
      </c>
    </row>
    <row r="15" spans="1:16" ht="37.5" customHeight="1" thickBot="1">
      <c r="B15" s="21">
        <v>6</v>
      </c>
      <c r="C15" s="134" t="s">
        <v>19</v>
      </c>
      <c r="D15" s="136"/>
      <c r="E15" s="22" t="s">
        <v>120</v>
      </c>
      <c r="F15" s="23" t="s">
        <v>11</v>
      </c>
      <c r="G15" s="95">
        <v>25000</v>
      </c>
      <c r="H15" s="102">
        <v>3.1</v>
      </c>
      <c r="I15" s="102">
        <v>0.4</v>
      </c>
      <c r="J15" s="102">
        <v>4</v>
      </c>
      <c r="K15" s="103">
        <v>1.2</v>
      </c>
      <c r="L15" s="123"/>
      <c r="M15" s="20"/>
      <c r="N15" s="117">
        <f t="shared" si="0"/>
        <v>0</v>
      </c>
      <c r="O15" s="121">
        <f t="shared" si="1"/>
        <v>0</v>
      </c>
      <c r="P15" s="121">
        <f t="shared" si="2"/>
        <v>0</v>
      </c>
    </row>
    <row r="16" spans="1:16" ht="37.5" customHeight="1" thickBot="1">
      <c r="B16" s="24">
        <v>7</v>
      </c>
      <c r="C16" s="134" t="s">
        <v>19</v>
      </c>
      <c r="D16" s="136"/>
      <c r="E16" s="22" t="s">
        <v>121</v>
      </c>
      <c r="F16" s="23" t="s">
        <v>11</v>
      </c>
      <c r="G16" s="95">
        <v>25000</v>
      </c>
      <c r="H16" s="102">
        <v>4</v>
      </c>
      <c r="I16" s="102">
        <v>8</v>
      </c>
      <c r="J16" s="102">
        <v>3</v>
      </c>
      <c r="K16" s="103">
        <v>1.2</v>
      </c>
      <c r="L16" s="123"/>
      <c r="M16" s="20"/>
      <c r="N16" s="117">
        <f t="shared" si="0"/>
        <v>0</v>
      </c>
      <c r="O16" s="121">
        <f t="shared" si="1"/>
        <v>0</v>
      </c>
      <c r="P16" s="121">
        <f t="shared" si="2"/>
        <v>0</v>
      </c>
    </row>
    <row r="17" spans="2:16" ht="33.75" customHeight="1" thickBot="1">
      <c r="B17" s="25">
        <v>8</v>
      </c>
      <c r="C17" s="159" t="s">
        <v>14</v>
      </c>
      <c r="D17" s="160"/>
      <c r="E17" s="26" t="s">
        <v>122</v>
      </c>
      <c r="F17" s="27" t="s">
        <v>11</v>
      </c>
      <c r="G17" s="96">
        <v>10000</v>
      </c>
      <c r="H17" s="104">
        <v>3</v>
      </c>
      <c r="I17" s="104">
        <v>8</v>
      </c>
      <c r="J17" s="104">
        <v>1</v>
      </c>
      <c r="K17" s="105">
        <v>1.2</v>
      </c>
      <c r="L17" s="123"/>
      <c r="M17" s="20"/>
      <c r="N17" s="117">
        <f t="shared" si="0"/>
        <v>0</v>
      </c>
      <c r="O17" s="121">
        <f t="shared" si="1"/>
        <v>0</v>
      </c>
      <c r="P17" s="121">
        <f t="shared" si="2"/>
        <v>0</v>
      </c>
    </row>
    <row r="18" spans="2:16" ht="18.75" customHeight="1" thickBot="1">
      <c r="B18" s="161" t="s">
        <v>123</v>
      </c>
      <c r="C18" s="162"/>
      <c r="D18" s="162"/>
      <c r="E18" s="162"/>
      <c r="F18" s="28"/>
      <c r="G18" s="28"/>
      <c r="H18" s="28"/>
      <c r="I18" s="28"/>
      <c r="J18" s="28"/>
      <c r="K18" s="28"/>
      <c r="L18" s="124"/>
      <c r="M18" s="28"/>
      <c r="N18" s="118">
        <f>SUM(N10:N17)</f>
        <v>0</v>
      </c>
      <c r="O18" s="76"/>
      <c r="P18" s="120">
        <f>SUM(P10:P17)</f>
        <v>0</v>
      </c>
    </row>
    <row r="19" spans="2:16" s="16" customFormat="1" ht="21.75" customHeight="1" thickBot="1">
      <c r="B19" s="163" t="s">
        <v>20</v>
      </c>
      <c r="C19" s="164"/>
      <c r="D19" s="164"/>
      <c r="E19" s="164"/>
      <c r="F19" s="164"/>
      <c r="G19" s="164"/>
      <c r="H19" s="81"/>
      <c r="I19" s="81"/>
      <c r="J19" s="81"/>
      <c r="K19" s="81"/>
      <c r="L19" s="125"/>
      <c r="M19" s="30"/>
      <c r="N19" s="70"/>
      <c r="O19" s="51"/>
      <c r="P19" s="51"/>
    </row>
    <row r="20" spans="2:16" s="16" customFormat="1" ht="19.5" customHeight="1" thickBot="1">
      <c r="B20" s="31">
        <v>9</v>
      </c>
      <c r="C20" s="155" t="s">
        <v>21</v>
      </c>
      <c r="D20" s="156"/>
      <c r="E20" s="18" t="s">
        <v>124</v>
      </c>
      <c r="F20" s="19" t="s">
        <v>11</v>
      </c>
      <c r="G20" s="94">
        <v>1000</v>
      </c>
      <c r="H20" s="99">
        <v>7.7</v>
      </c>
      <c r="I20" s="99">
        <v>8</v>
      </c>
      <c r="J20" s="99">
        <v>1.8</v>
      </c>
      <c r="K20" s="101">
        <v>3</v>
      </c>
      <c r="L20" s="123"/>
      <c r="M20" s="20"/>
      <c r="N20" s="117">
        <f>G20*L20</f>
        <v>0</v>
      </c>
      <c r="O20" s="119">
        <f>L20*1.23</f>
        <v>0</v>
      </c>
      <c r="P20" s="119">
        <f>O20*G20</f>
        <v>0</v>
      </c>
    </row>
    <row r="21" spans="2:16" s="16" customFormat="1" ht="19.5" customHeight="1" thickBot="1">
      <c r="B21" s="32">
        <v>10</v>
      </c>
      <c r="C21" s="140" t="s">
        <v>125</v>
      </c>
      <c r="D21" s="141"/>
      <c r="E21" s="33" t="s">
        <v>126</v>
      </c>
      <c r="F21" s="23" t="s">
        <v>11</v>
      </c>
      <c r="G21" s="95">
        <v>25000</v>
      </c>
      <c r="H21" s="102">
        <v>12</v>
      </c>
      <c r="I21" s="102">
        <v>11.07</v>
      </c>
      <c r="J21" s="102">
        <v>11</v>
      </c>
      <c r="K21" s="103">
        <v>8.4</v>
      </c>
      <c r="L21" s="123"/>
      <c r="M21" s="20"/>
      <c r="N21" s="117">
        <f t="shared" ref="N21:N40" si="3">G21*L21</f>
        <v>0</v>
      </c>
      <c r="O21" s="119">
        <f t="shared" ref="O21:O40" si="4">L21*1.23</f>
        <v>0</v>
      </c>
      <c r="P21" s="119">
        <f t="shared" ref="P21:P40" si="5">O21*G21</f>
        <v>0</v>
      </c>
    </row>
    <row r="22" spans="2:16" s="16" customFormat="1" ht="36.75" customHeight="1" thickBot="1">
      <c r="B22" s="32">
        <v>11</v>
      </c>
      <c r="C22" s="134" t="s">
        <v>125</v>
      </c>
      <c r="D22" s="136"/>
      <c r="E22" s="22" t="s">
        <v>127</v>
      </c>
      <c r="F22" s="23" t="s">
        <v>11</v>
      </c>
      <c r="G22" s="95">
        <v>25000</v>
      </c>
      <c r="H22" s="102">
        <v>12.95</v>
      </c>
      <c r="I22" s="102">
        <v>14.76</v>
      </c>
      <c r="J22" s="102">
        <v>13</v>
      </c>
      <c r="K22" s="103">
        <v>10.4</v>
      </c>
      <c r="L22" s="123"/>
      <c r="M22" s="20"/>
      <c r="N22" s="117">
        <f t="shared" si="3"/>
        <v>0</v>
      </c>
      <c r="O22" s="119">
        <f t="shared" si="4"/>
        <v>0</v>
      </c>
      <c r="P22" s="119">
        <f t="shared" si="5"/>
        <v>0</v>
      </c>
    </row>
    <row r="23" spans="2:16" s="16" customFormat="1" ht="45.75" customHeight="1" thickBot="1">
      <c r="B23" s="32">
        <v>12</v>
      </c>
      <c r="C23" s="140" t="s">
        <v>125</v>
      </c>
      <c r="D23" s="141"/>
      <c r="E23" s="22" t="s">
        <v>128</v>
      </c>
      <c r="F23" s="23" t="s">
        <v>11</v>
      </c>
      <c r="G23" s="95">
        <v>40000</v>
      </c>
      <c r="H23" s="102">
        <v>13.5</v>
      </c>
      <c r="I23" s="102">
        <v>12.3</v>
      </c>
      <c r="J23" s="102">
        <v>12</v>
      </c>
      <c r="K23" s="103"/>
      <c r="L23" s="123"/>
      <c r="M23" s="20"/>
      <c r="N23" s="117">
        <f t="shared" si="3"/>
        <v>0</v>
      </c>
      <c r="O23" s="119">
        <f t="shared" si="4"/>
        <v>0</v>
      </c>
      <c r="P23" s="119">
        <f t="shared" si="5"/>
        <v>0</v>
      </c>
    </row>
    <row r="24" spans="2:16" s="16" customFormat="1" ht="35.25" customHeight="1" thickBot="1">
      <c r="B24" s="32">
        <v>13</v>
      </c>
      <c r="C24" s="134" t="s">
        <v>22</v>
      </c>
      <c r="D24" s="136"/>
      <c r="E24" s="22" t="s">
        <v>129</v>
      </c>
      <c r="F24" s="23" t="s">
        <v>11</v>
      </c>
      <c r="G24" s="95">
        <v>40000</v>
      </c>
      <c r="H24" s="102">
        <v>14.3</v>
      </c>
      <c r="I24" s="102">
        <v>16</v>
      </c>
      <c r="J24" s="102">
        <v>14</v>
      </c>
      <c r="K24" s="103">
        <v>11.1</v>
      </c>
      <c r="L24" s="123"/>
      <c r="M24" s="20"/>
      <c r="N24" s="117">
        <f t="shared" si="3"/>
        <v>0</v>
      </c>
      <c r="O24" s="119">
        <f t="shared" si="4"/>
        <v>0</v>
      </c>
      <c r="P24" s="119">
        <f t="shared" si="5"/>
        <v>0</v>
      </c>
    </row>
    <row r="25" spans="2:16" s="16" customFormat="1" ht="36" customHeight="1" thickBot="1">
      <c r="B25" s="32">
        <v>14</v>
      </c>
      <c r="C25" s="134" t="s">
        <v>22</v>
      </c>
      <c r="D25" s="136"/>
      <c r="E25" s="22" t="s">
        <v>130</v>
      </c>
      <c r="F25" s="23" t="s">
        <v>11</v>
      </c>
      <c r="G25" s="95">
        <v>4000</v>
      </c>
      <c r="H25" s="102">
        <v>16.600000000000001</v>
      </c>
      <c r="I25" s="102">
        <v>17.2</v>
      </c>
      <c r="J25" s="102">
        <v>14.5</v>
      </c>
      <c r="K25" s="103">
        <v>11.4</v>
      </c>
      <c r="L25" s="123"/>
      <c r="M25" s="20"/>
      <c r="N25" s="117">
        <f t="shared" si="3"/>
        <v>0</v>
      </c>
      <c r="O25" s="119">
        <f t="shared" si="4"/>
        <v>0</v>
      </c>
      <c r="P25" s="119">
        <f t="shared" si="5"/>
        <v>0</v>
      </c>
    </row>
    <row r="26" spans="2:16" s="16" customFormat="1" ht="21" customHeight="1" thickBot="1">
      <c r="B26" s="32">
        <v>15</v>
      </c>
      <c r="C26" s="134" t="s">
        <v>23</v>
      </c>
      <c r="D26" s="136"/>
      <c r="E26" s="22" t="s">
        <v>131</v>
      </c>
      <c r="F26" s="23" t="s">
        <v>11</v>
      </c>
      <c r="G26" s="95">
        <v>80000</v>
      </c>
      <c r="H26" s="102">
        <v>2.7</v>
      </c>
      <c r="I26" s="102">
        <v>0.5</v>
      </c>
      <c r="J26" s="102">
        <v>2</v>
      </c>
      <c r="K26" s="103">
        <v>2.5499999999999998</v>
      </c>
      <c r="L26" s="123"/>
      <c r="M26" s="20"/>
      <c r="N26" s="117">
        <f t="shared" si="3"/>
        <v>0</v>
      </c>
      <c r="O26" s="119">
        <f t="shared" si="4"/>
        <v>0</v>
      </c>
      <c r="P26" s="119">
        <f t="shared" si="5"/>
        <v>0</v>
      </c>
    </row>
    <row r="27" spans="2:16" s="16" customFormat="1" ht="21" customHeight="1" thickBot="1">
      <c r="B27" s="32">
        <v>16</v>
      </c>
      <c r="C27" s="134" t="s">
        <v>12</v>
      </c>
      <c r="D27" s="136"/>
      <c r="E27" s="22" t="s">
        <v>132</v>
      </c>
      <c r="F27" s="23" t="s">
        <v>11</v>
      </c>
      <c r="G27" s="95">
        <v>1000</v>
      </c>
      <c r="H27" s="102">
        <v>7.9</v>
      </c>
      <c r="I27" s="102">
        <v>10</v>
      </c>
      <c r="J27" s="102">
        <v>2</v>
      </c>
      <c r="K27" s="103">
        <v>3.5</v>
      </c>
      <c r="L27" s="123"/>
      <c r="M27" s="20"/>
      <c r="N27" s="117">
        <f t="shared" si="3"/>
        <v>0</v>
      </c>
      <c r="O27" s="119">
        <f t="shared" si="4"/>
        <v>0</v>
      </c>
      <c r="P27" s="119">
        <f t="shared" si="5"/>
        <v>0</v>
      </c>
    </row>
    <row r="28" spans="2:16" s="16" customFormat="1" ht="21" customHeight="1" thickBot="1">
      <c r="B28" s="32">
        <v>17</v>
      </c>
      <c r="C28" s="134" t="s">
        <v>24</v>
      </c>
      <c r="D28" s="136"/>
      <c r="E28" s="34" t="s">
        <v>25</v>
      </c>
      <c r="F28" s="23" t="s">
        <v>11</v>
      </c>
      <c r="G28" s="95">
        <v>4000</v>
      </c>
      <c r="H28" s="102">
        <v>11.75</v>
      </c>
      <c r="I28" s="102">
        <v>15</v>
      </c>
      <c r="J28" s="102">
        <v>4.5</v>
      </c>
      <c r="K28" s="103">
        <v>6</v>
      </c>
      <c r="L28" s="123"/>
      <c r="M28" s="20"/>
      <c r="N28" s="117">
        <f t="shared" si="3"/>
        <v>0</v>
      </c>
      <c r="O28" s="119">
        <f t="shared" si="4"/>
        <v>0</v>
      </c>
      <c r="P28" s="119">
        <f t="shared" si="5"/>
        <v>0</v>
      </c>
    </row>
    <row r="29" spans="2:16" s="16" customFormat="1" ht="37.5" customHeight="1" thickBot="1">
      <c r="B29" s="32">
        <v>18</v>
      </c>
      <c r="C29" s="134" t="s">
        <v>133</v>
      </c>
      <c r="D29" s="136"/>
      <c r="E29" s="22" t="s">
        <v>134</v>
      </c>
      <c r="F29" s="23" t="s">
        <v>11</v>
      </c>
      <c r="G29" s="95">
        <v>2500</v>
      </c>
      <c r="H29" s="102">
        <v>23.75</v>
      </c>
      <c r="I29" s="102">
        <v>25</v>
      </c>
      <c r="J29" s="102">
        <v>23</v>
      </c>
      <c r="K29" s="103">
        <v>11.5</v>
      </c>
      <c r="L29" s="123"/>
      <c r="M29" s="20"/>
      <c r="N29" s="117">
        <f t="shared" si="3"/>
        <v>0</v>
      </c>
      <c r="O29" s="119">
        <f t="shared" si="4"/>
        <v>0</v>
      </c>
      <c r="P29" s="119">
        <f t="shared" si="5"/>
        <v>0</v>
      </c>
    </row>
    <row r="30" spans="2:16" s="16" customFormat="1" ht="36" customHeight="1" thickBot="1">
      <c r="B30" s="32">
        <v>19</v>
      </c>
      <c r="C30" s="134" t="s">
        <v>135</v>
      </c>
      <c r="D30" s="136"/>
      <c r="E30" s="22" t="s">
        <v>136</v>
      </c>
      <c r="F30" s="23" t="s">
        <v>11</v>
      </c>
      <c r="G30" s="95">
        <v>1000</v>
      </c>
      <c r="H30" s="102">
        <v>24.85</v>
      </c>
      <c r="I30" s="102"/>
      <c r="J30" s="102">
        <v>24</v>
      </c>
      <c r="K30" s="103">
        <v>14.1</v>
      </c>
      <c r="L30" s="123"/>
      <c r="M30" s="20"/>
      <c r="N30" s="117">
        <f t="shared" si="3"/>
        <v>0</v>
      </c>
      <c r="O30" s="119">
        <f t="shared" si="4"/>
        <v>0</v>
      </c>
      <c r="P30" s="119">
        <f t="shared" si="5"/>
        <v>0</v>
      </c>
    </row>
    <row r="31" spans="2:16" s="16" customFormat="1" ht="35.25" customHeight="1" thickBot="1">
      <c r="B31" s="32">
        <v>20</v>
      </c>
      <c r="C31" s="134" t="s">
        <v>26</v>
      </c>
      <c r="D31" s="136"/>
      <c r="E31" s="22" t="s">
        <v>137</v>
      </c>
      <c r="F31" s="23" t="s">
        <v>11</v>
      </c>
      <c r="G31" s="95">
        <v>8000</v>
      </c>
      <c r="H31" s="102">
        <v>126.95</v>
      </c>
      <c r="I31" s="102">
        <v>50</v>
      </c>
      <c r="J31" s="102">
        <v>95</v>
      </c>
      <c r="K31" s="103">
        <v>49</v>
      </c>
      <c r="L31" s="123"/>
      <c r="M31" s="20"/>
      <c r="N31" s="117">
        <f t="shared" si="3"/>
        <v>0</v>
      </c>
      <c r="O31" s="119">
        <f t="shared" si="4"/>
        <v>0</v>
      </c>
      <c r="P31" s="119">
        <f t="shared" si="5"/>
        <v>0</v>
      </c>
    </row>
    <row r="32" spans="2:16" s="16" customFormat="1" ht="36" customHeight="1" thickBot="1">
      <c r="B32" s="32">
        <v>21</v>
      </c>
      <c r="C32" s="134" t="s">
        <v>26</v>
      </c>
      <c r="D32" s="136"/>
      <c r="E32" s="22" t="s">
        <v>138</v>
      </c>
      <c r="F32" s="23" t="s">
        <v>11</v>
      </c>
      <c r="G32" s="95">
        <v>2000</v>
      </c>
      <c r="H32" s="102">
        <v>136.35</v>
      </c>
      <c r="I32" s="102">
        <v>70</v>
      </c>
      <c r="J32" s="102">
        <v>95</v>
      </c>
      <c r="K32" s="103">
        <v>50</v>
      </c>
      <c r="L32" s="123"/>
      <c r="M32" s="20"/>
      <c r="N32" s="117">
        <f t="shared" si="3"/>
        <v>0</v>
      </c>
      <c r="O32" s="119">
        <f t="shared" si="4"/>
        <v>0</v>
      </c>
      <c r="P32" s="119">
        <f t="shared" si="5"/>
        <v>0</v>
      </c>
    </row>
    <row r="33" spans="2:16" s="16" customFormat="1" ht="36" customHeight="1" thickBot="1">
      <c r="B33" s="32">
        <v>22</v>
      </c>
      <c r="C33" s="134" t="s">
        <v>26</v>
      </c>
      <c r="D33" s="136"/>
      <c r="E33" s="35" t="s">
        <v>139</v>
      </c>
      <c r="F33" s="23" t="s">
        <v>11</v>
      </c>
      <c r="G33" s="95">
        <v>500</v>
      </c>
      <c r="H33" s="102">
        <v>75.95</v>
      </c>
      <c r="I33" s="102">
        <v>50</v>
      </c>
      <c r="J33" s="102">
        <v>15</v>
      </c>
      <c r="K33" s="103">
        <v>15</v>
      </c>
      <c r="L33" s="123"/>
      <c r="M33" s="20"/>
      <c r="N33" s="117">
        <f t="shared" si="3"/>
        <v>0</v>
      </c>
      <c r="O33" s="119">
        <f t="shared" si="4"/>
        <v>0</v>
      </c>
      <c r="P33" s="119">
        <f t="shared" si="5"/>
        <v>0</v>
      </c>
    </row>
    <row r="34" spans="2:16" s="16" customFormat="1" ht="36" customHeight="1" thickBot="1">
      <c r="B34" s="32">
        <v>23</v>
      </c>
      <c r="C34" s="134" t="s">
        <v>140</v>
      </c>
      <c r="D34" s="136"/>
      <c r="E34" s="35" t="s">
        <v>27</v>
      </c>
      <c r="F34" s="23" t="s">
        <v>11</v>
      </c>
      <c r="G34" s="95">
        <v>500</v>
      </c>
      <c r="H34" s="102">
        <v>90</v>
      </c>
      <c r="I34" s="102">
        <v>120</v>
      </c>
      <c r="J34" s="102">
        <v>65</v>
      </c>
      <c r="K34" s="103">
        <v>32</v>
      </c>
      <c r="L34" s="123"/>
      <c r="M34" s="20"/>
      <c r="N34" s="117">
        <f t="shared" si="3"/>
        <v>0</v>
      </c>
      <c r="O34" s="119">
        <f t="shared" si="4"/>
        <v>0</v>
      </c>
      <c r="P34" s="119">
        <f t="shared" si="5"/>
        <v>0</v>
      </c>
    </row>
    <row r="35" spans="2:16" s="16" customFormat="1" ht="36" customHeight="1" thickBot="1">
      <c r="B35" s="32">
        <v>24</v>
      </c>
      <c r="C35" s="165" t="s">
        <v>141</v>
      </c>
      <c r="D35" s="166"/>
      <c r="E35" s="35" t="s">
        <v>28</v>
      </c>
      <c r="F35" s="23" t="s">
        <v>11</v>
      </c>
      <c r="G35" s="95">
        <v>400</v>
      </c>
      <c r="H35" s="102">
        <v>439.7</v>
      </c>
      <c r="I35" s="102"/>
      <c r="J35" s="102">
        <v>100</v>
      </c>
      <c r="K35" s="103">
        <v>98</v>
      </c>
      <c r="L35" s="123"/>
      <c r="M35" s="20"/>
      <c r="N35" s="117">
        <f t="shared" si="3"/>
        <v>0</v>
      </c>
      <c r="O35" s="119">
        <f t="shared" si="4"/>
        <v>0</v>
      </c>
      <c r="P35" s="119">
        <f t="shared" si="5"/>
        <v>0</v>
      </c>
    </row>
    <row r="36" spans="2:16" s="16" customFormat="1" ht="36" customHeight="1" thickBot="1">
      <c r="B36" s="32">
        <v>25</v>
      </c>
      <c r="C36" s="165" t="s">
        <v>141</v>
      </c>
      <c r="D36" s="166"/>
      <c r="E36" s="35" t="s">
        <v>29</v>
      </c>
      <c r="F36" s="23" t="s">
        <v>11</v>
      </c>
      <c r="G36" s="95">
        <v>200</v>
      </c>
      <c r="H36" s="102">
        <v>313</v>
      </c>
      <c r="I36" s="102"/>
      <c r="J36" s="102">
        <v>40</v>
      </c>
      <c r="K36" s="103">
        <v>35</v>
      </c>
      <c r="L36" s="123"/>
      <c r="M36" s="20"/>
      <c r="N36" s="117">
        <f t="shared" si="3"/>
        <v>0</v>
      </c>
      <c r="O36" s="119">
        <f t="shared" si="4"/>
        <v>0</v>
      </c>
      <c r="P36" s="119">
        <f t="shared" si="5"/>
        <v>0</v>
      </c>
    </row>
    <row r="37" spans="2:16" s="16" customFormat="1" ht="21" customHeight="1" thickBot="1">
      <c r="B37" s="32">
        <v>26</v>
      </c>
      <c r="C37" s="134" t="s">
        <v>142</v>
      </c>
      <c r="D37" s="136"/>
      <c r="E37" s="35" t="s">
        <v>143</v>
      </c>
      <c r="F37" s="23" t="s">
        <v>11</v>
      </c>
      <c r="G37" s="95">
        <v>150</v>
      </c>
      <c r="H37" s="102">
        <v>637.15</v>
      </c>
      <c r="I37" s="102">
        <v>200</v>
      </c>
      <c r="J37" s="102">
        <v>100</v>
      </c>
      <c r="K37" s="103">
        <v>85</v>
      </c>
      <c r="L37" s="123"/>
      <c r="M37" s="20"/>
      <c r="N37" s="117">
        <f t="shared" si="3"/>
        <v>0</v>
      </c>
      <c r="O37" s="119">
        <f t="shared" si="4"/>
        <v>0</v>
      </c>
      <c r="P37" s="119">
        <f t="shared" si="5"/>
        <v>0</v>
      </c>
    </row>
    <row r="38" spans="2:16" s="16" customFormat="1" ht="36" customHeight="1" thickBot="1">
      <c r="B38" s="32">
        <v>27</v>
      </c>
      <c r="C38" s="159" t="s">
        <v>142</v>
      </c>
      <c r="D38" s="160"/>
      <c r="E38" s="35" t="s">
        <v>144</v>
      </c>
      <c r="F38" s="23" t="s">
        <v>11</v>
      </c>
      <c r="G38" s="95">
        <v>150</v>
      </c>
      <c r="H38" s="102">
        <v>313</v>
      </c>
      <c r="I38" s="102">
        <v>150</v>
      </c>
      <c r="J38" s="102">
        <v>40</v>
      </c>
      <c r="K38" s="103">
        <v>30</v>
      </c>
      <c r="L38" s="123"/>
      <c r="M38" s="20"/>
      <c r="N38" s="117">
        <f t="shared" si="3"/>
        <v>0</v>
      </c>
      <c r="O38" s="119">
        <f t="shared" si="4"/>
        <v>0</v>
      </c>
      <c r="P38" s="119">
        <f t="shared" si="5"/>
        <v>0</v>
      </c>
    </row>
    <row r="39" spans="2:16" s="16" customFormat="1" ht="36.75" customHeight="1" thickBot="1">
      <c r="B39" s="32">
        <v>28</v>
      </c>
      <c r="C39" s="134" t="s">
        <v>145</v>
      </c>
      <c r="D39" s="136"/>
      <c r="E39" s="35" t="s">
        <v>146</v>
      </c>
      <c r="F39" s="23" t="s">
        <v>11</v>
      </c>
      <c r="G39" s="95">
        <v>500</v>
      </c>
      <c r="H39" s="102">
        <v>11.8</v>
      </c>
      <c r="I39" s="102"/>
      <c r="J39" s="102">
        <v>5</v>
      </c>
      <c r="K39" s="103">
        <v>25</v>
      </c>
      <c r="L39" s="123"/>
      <c r="M39" s="20"/>
      <c r="N39" s="117">
        <f t="shared" si="3"/>
        <v>0</v>
      </c>
      <c r="O39" s="119">
        <f t="shared" si="4"/>
        <v>0</v>
      </c>
      <c r="P39" s="119">
        <f t="shared" si="5"/>
        <v>0</v>
      </c>
    </row>
    <row r="40" spans="2:16" s="16" customFormat="1" ht="38.25" customHeight="1" thickBot="1">
      <c r="B40" s="36">
        <v>29</v>
      </c>
      <c r="C40" s="159" t="s">
        <v>145</v>
      </c>
      <c r="D40" s="160"/>
      <c r="E40" s="26" t="s">
        <v>30</v>
      </c>
      <c r="F40" s="27" t="s">
        <v>11</v>
      </c>
      <c r="G40" s="96">
        <v>300</v>
      </c>
      <c r="H40" s="104">
        <v>319</v>
      </c>
      <c r="I40" s="104">
        <v>200</v>
      </c>
      <c r="J40" s="104">
        <v>60</v>
      </c>
      <c r="K40" s="105">
        <v>175</v>
      </c>
      <c r="L40" s="123"/>
      <c r="M40" s="20"/>
      <c r="N40" s="117">
        <f t="shared" si="3"/>
        <v>0</v>
      </c>
      <c r="O40" s="119">
        <f t="shared" si="4"/>
        <v>0</v>
      </c>
      <c r="P40" s="119">
        <f t="shared" si="5"/>
        <v>0</v>
      </c>
    </row>
    <row r="41" spans="2:16" s="16" customFormat="1" ht="36.75" customHeight="1" thickBot="1">
      <c r="B41" s="169" t="s">
        <v>147</v>
      </c>
      <c r="C41" s="170"/>
      <c r="D41" s="170"/>
      <c r="E41" s="170"/>
      <c r="F41" s="170"/>
      <c r="G41" s="170"/>
      <c r="H41" s="82"/>
      <c r="I41" s="82"/>
      <c r="J41" s="82"/>
      <c r="K41" s="82"/>
      <c r="L41" s="124"/>
      <c r="M41" s="28"/>
      <c r="N41" s="118">
        <f>SUM(N20:N40)</f>
        <v>0</v>
      </c>
      <c r="O41" s="51"/>
      <c r="P41" s="119">
        <f>SUM(P20:P40)</f>
        <v>0</v>
      </c>
    </row>
    <row r="42" spans="2:16" s="16" customFormat="1" ht="25.5" customHeight="1" thickBot="1">
      <c r="B42" s="171" t="s">
        <v>31</v>
      </c>
      <c r="C42" s="172"/>
      <c r="D42" s="172"/>
      <c r="E42" s="172"/>
      <c r="F42" s="172"/>
      <c r="G42" s="173"/>
      <c r="H42" s="83"/>
      <c r="I42" s="83"/>
      <c r="J42" s="83"/>
      <c r="K42" s="83"/>
      <c r="L42" s="125"/>
      <c r="M42" s="30"/>
      <c r="N42" s="70"/>
      <c r="O42" s="51"/>
      <c r="P42" s="51"/>
    </row>
    <row r="43" spans="2:16" s="16" customFormat="1" ht="20.25" customHeight="1" thickBot="1">
      <c r="B43" s="37">
        <v>30</v>
      </c>
      <c r="C43" s="155" t="s">
        <v>148</v>
      </c>
      <c r="D43" s="156"/>
      <c r="E43" s="38" t="s">
        <v>149</v>
      </c>
      <c r="F43" s="19" t="s">
        <v>11</v>
      </c>
      <c r="G43" s="90">
        <v>2000</v>
      </c>
      <c r="H43" s="100">
        <v>1.7</v>
      </c>
      <c r="I43" s="100">
        <v>3</v>
      </c>
      <c r="J43" s="100">
        <v>1.5</v>
      </c>
      <c r="K43" s="100">
        <v>0.8</v>
      </c>
      <c r="L43" s="123"/>
      <c r="M43" s="20"/>
      <c r="N43" s="117">
        <f>G43*L43</f>
        <v>0</v>
      </c>
      <c r="O43" s="119">
        <f>L43*1.23</f>
        <v>0</v>
      </c>
      <c r="P43" s="119">
        <f>G43*O43</f>
        <v>0</v>
      </c>
    </row>
    <row r="44" spans="2:16" s="16" customFormat="1" ht="20.25" customHeight="1" thickBot="1">
      <c r="B44" s="39">
        <v>31</v>
      </c>
      <c r="C44" s="167" t="s">
        <v>148</v>
      </c>
      <c r="D44" s="168"/>
      <c r="E44" s="40" t="s">
        <v>150</v>
      </c>
      <c r="F44" s="23" t="s">
        <v>11</v>
      </c>
      <c r="G44" s="91">
        <v>5000</v>
      </c>
      <c r="H44" s="106">
        <v>1.85</v>
      </c>
      <c r="I44" s="106">
        <v>2</v>
      </c>
      <c r="J44" s="106">
        <v>1</v>
      </c>
      <c r="K44" s="106">
        <v>0.8</v>
      </c>
      <c r="L44" s="123"/>
      <c r="M44" s="20"/>
      <c r="N44" s="117">
        <f t="shared" ref="N44:N58" si="6">G44*L44</f>
        <v>0</v>
      </c>
      <c r="O44" s="119">
        <f t="shared" ref="O44:O58" si="7">L44*1.23</f>
        <v>0</v>
      </c>
      <c r="P44" s="119">
        <f t="shared" ref="P44:P58" si="8">G44*O44</f>
        <v>0</v>
      </c>
    </row>
    <row r="45" spans="2:16" s="16" customFormat="1" ht="20.25" customHeight="1" thickBot="1">
      <c r="B45" s="39">
        <v>32</v>
      </c>
      <c r="C45" s="167" t="s">
        <v>148</v>
      </c>
      <c r="D45" s="168"/>
      <c r="E45" s="22" t="s">
        <v>151</v>
      </c>
      <c r="F45" s="23" t="s">
        <v>11</v>
      </c>
      <c r="G45" s="91">
        <v>4000</v>
      </c>
      <c r="H45" s="106">
        <v>5.7</v>
      </c>
      <c r="I45" s="106">
        <v>10</v>
      </c>
      <c r="J45" s="106">
        <v>5.5</v>
      </c>
      <c r="K45" s="106">
        <v>1.3</v>
      </c>
      <c r="L45" s="123"/>
      <c r="M45" s="20"/>
      <c r="N45" s="117">
        <f t="shared" si="6"/>
        <v>0</v>
      </c>
      <c r="O45" s="119">
        <f t="shared" si="7"/>
        <v>0</v>
      </c>
      <c r="P45" s="119">
        <f t="shared" si="8"/>
        <v>0</v>
      </c>
    </row>
    <row r="46" spans="2:16" s="16" customFormat="1" ht="20.25" customHeight="1" thickBot="1">
      <c r="B46" s="39">
        <v>33</v>
      </c>
      <c r="C46" s="167" t="s">
        <v>148</v>
      </c>
      <c r="D46" s="168"/>
      <c r="E46" s="22" t="s">
        <v>32</v>
      </c>
      <c r="F46" s="23" t="s">
        <v>11</v>
      </c>
      <c r="G46" s="91">
        <v>200</v>
      </c>
      <c r="H46" s="106">
        <v>14.5</v>
      </c>
      <c r="I46" s="106">
        <v>20</v>
      </c>
      <c r="J46" s="106">
        <v>10</v>
      </c>
      <c r="K46" s="106">
        <v>6</v>
      </c>
      <c r="L46" s="123"/>
      <c r="M46" s="20"/>
      <c r="N46" s="117">
        <f t="shared" si="6"/>
        <v>0</v>
      </c>
      <c r="O46" s="119">
        <f t="shared" si="7"/>
        <v>0</v>
      </c>
      <c r="P46" s="119">
        <f t="shared" si="8"/>
        <v>0</v>
      </c>
    </row>
    <row r="47" spans="2:16" s="16" customFormat="1" ht="20.25" customHeight="1" thickBot="1">
      <c r="B47" s="39">
        <v>34</v>
      </c>
      <c r="C47" s="167" t="s">
        <v>148</v>
      </c>
      <c r="D47" s="168"/>
      <c r="E47" s="22" t="s">
        <v>33</v>
      </c>
      <c r="F47" s="23" t="s">
        <v>11</v>
      </c>
      <c r="G47" s="91">
        <v>10000</v>
      </c>
      <c r="H47" s="106">
        <v>13.2</v>
      </c>
      <c r="I47" s="106">
        <v>10</v>
      </c>
      <c r="J47" s="106">
        <v>8</v>
      </c>
      <c r="K47" s="106">
        <v>3.5</v>
      </c>
      <c r="L47" s="123"/>
      <c r="M47" s="20"/>
      <c r="N47" s="117">
        <f t="shared" si="6"/>
        <v>0</v>
      </c>
      <c r="O47" s="119">
        <f t="shared" si="7"/>
        <v>0</v>
      </c>
      <c r="P47" s="119">
        <f t="shared" si="8"/>
        <v>0</v>
      </c>
    </row>
    <row r="48" spans="2:16" s="16" customFormat="1" ht="20.25" customHeight="1" thickBot="1">
      <c r="B48" s="39">
        <v>35</v>
      </c>
      <c r="C48" s="167" t="s">
        <v>148</v>
      </c>
      <c r="D48" s="168"/>
      <c r="E48" s="22" t="s">
        <v>34</v>
      </c>
      <c r="F48" s="23" t="s">
        <v>11</v>
      </c>
      <c r="G48" s="91">
        <v>100</v>
      </c>
      <c r="H48" s="106">
        <v>6.7</v>
      </c>
      <c r="I48" s="106">
        <v>20</v>
      </c>
      <c r="J48" s="106">
        <v>8</v>
      </c>
      <c r="K48" s="106">
        <v>1</v>
      </c>
      <c r="L48" s="123"/>
      <c r="M48" s="20"/>
      <c r="N48" s="117">
        <f t="shared" si="6"/>
        <v>0</v>
      </c>
      <c r="O48" s="119">
        <f t="shared" si="7"/>
        <v>0</v>
      </c>
      <c r="P48" s="119">
        <f t="shared" si="8"/>
        <v>0</v>
      </c>
    </row>
    <row r="49" spans="2:16" s="16" customFormat="1" ht="20.25" customHeight="1" thickBot="1">
      <c r="B49" s="39">
        <v>36</v>
      </c>
      <c r="C49" s="167" t="s">
        <v>148</v>
      </c>
      <c r="D49" s="168"/>
      <c r="E49" s="22" t="s">
        <v>35</v>
      </c>
      <c r="F49" s="23" t="s">
        <v>15</v>
      </c>
      <c r="G49" s="91">
        <v>500</v>
      </c>
      <c r="H49" s="106">
        <v>75</v>
      </c>
      <c r="I49" s="106">
        <v>200</v>
      </c>
      <c r="J49" s="106">
        <v>8</v>
      </c>
      <c r="K49" s="106">
        <v>50</v>
      </c>
      <c r="L49" s="123"/>
      <c r="M49" s="20"/>
      <c r="N49" s="117">
        <f t="shared" si="6"/>
        <v>0</v>
      </c>
      <c r="O49" s="119">
        <f t="shared" si="7"/>
        <v>0</v>
      </c>
      <c r="P49" s="119">
        <f t="shared" si="8"/>
        <v>0</v>
      </c>
    </row>
    <row r="50" spans="2:16" s="16" customFormat="1" ht="37.5" customHeight="1" thickBot="1">
      <c r="B50" s="39">
        <v>37</v>
      </c>
      <c r="C50" s="167" t="s">
        <v>148</v>
      </c>
      <c r="D50" s="168"/>
      <c r="E50" s="22" t="s">
        <v>152</v>
      </c>
      <c r="F50" s="23" t="s">
        <v>2</v>
      </c>
      <c r="G50" s="91">
        <v>2000</v>
      </c>
      <c r="H50" s="106">
        <v>15.7</v>
      </c>
      <c r="I50" s="106">
        <v>20</v>
      </c>
      <c r="J50" s="106">
        <v>22</v>
      </c>
      <c r="K50" s="106">
        <v>1.85</v>
      </c>
      <c r="L50" s="123"/>
      <c r="M50" s="20"/>
      <c r="N50" s="117">
        <f t="shared" si="6"/>
        <v>0</v>
      </c>
      <c r="O50" s="119">
        <f t="shared" si="7"/>
        <v>0</v>
      </c>
      <c r="P50" s="119">
        <f t="shared" si="8"/>
        <v>0</v>
      </c>
    </row>
    <row r="51" spans="2:16" s="16" customFormat="1" ht="36" customHeight="1" thickBot="1">
      <c r="B51" s="39">
        <v>38</v>
      </c>
      <c r="C51" s="167" t="s">
        <v>148</v>
      </c>
      <c r="D51" s="168"/>
      <c r="E51" s="22" t="s">
        <v>153</v>
      </c>
      <c r="F51" s="23" t="s">
        <v>2</v>
      </c>
      <c r="G51" s="91">
        <v>4000</v>
      </c>
      <c r="H51" s="106">
        <v>15.7</v>
      </c>
      <c r="I51" s="106">
        <v>25</v>
      </c>
      <c r="J51" s="106">
        <v>22</v>
      </c>
      <c r="K51" s="106">
        <v>2.5</v>
      </c>
      <c r="L51" s="123"/>
      <c r="M51" s="20"/>
      <c r="N51" s="117">
        <f t="shared" si="6"/>
        <v>0</v>
      </c>
      <c r="O51" s="119">
        <f t="shared" si="7"/>
        <v>0</v>
      </c>
      <c r="P51" s="119">
        <f t="shared" si="8"/>
        <v>0</v>
      </c>
    </row>
    <row r="52" spans="2:16" s="16" customFormat="1" ht="21" customHeight="1" thickBot="1">
      <c r="B52" s="39">
        <v>39</v>
      </c>
      <c r="C52" s="167" t="s">
        <v>148</v>
      </c>
      <c r="D52" s="168"/>
      <c r="E52" s="22" t="s">
        <v>36</v>
      </c>
      <c r="F52" s="23" t="s">
        <v>2</v>
      </c>
      <c r="G52" s="91">
        <v>400</v>
      </c>
      <c r="H52" s="106">
        <v>19</v>
      </c>
      <c r="I52" s="106">
        <v>30</v>
      </c>
      <c r="J52" s="106">
        <v>5</v>
      </c>
      <c r="K52" s="106">
        <v>3.8</v>
      </c>
      <c r="L52" s="123"/>
      <c r="M52" s="20"/>
      <c r="N52" s="117">
        <f t="shared" si="6"/>
        <v>0</v>
      </c>
      <c r="O52" s="119">
        <f t="shared" si="7"/>
        <v>0</v>
      </c>
      <c r="P52" s="119">
        <f t="shared" si="8"/>
        <v>0</v>
      </c>
    </row>
    <row r="53" spans="2:16" s="16" customFormat="1" ht="21" customHeight="1" thickBot="1">
      <c r="B53" s="39">
        <v>40</v>
      </c>
      <c r="C53" s="167" t="s">
        <v>148</v>
      </c>
      <c r="D53" s="168"/>
      <c r="E53" s="22" t="s">
        <v>37</v>
      </c>
      <c r="F53" s="23" t="s">
        <v>2</v>
      </c>
      <c r="G53" s="91">
        <v>2000</v>
      </c>
      <c r="H53" s="106">
        <v>10.5</v>
      </c>
      <c r="I53" s="106">
        <v>10</v>
      </c>
      <c r="J53" s="106">
        <v>10</v>
      </c>
      <c r="K53" s="106">
        <v>1.23</v>
      </c>
      <c r="L53" s="123"/>
      <c r="M53" s="20"/>
      <c r="N53" s="117">
        <f t="shared" si="6"/>
        <v>0</v>
      </c>
      <c r="O53" s="119">
        <f t="shared" si="7"/>
        <v>0</v>
      </c>
      <c r="P53" s="119">
        <f t="shared" si="8"/>
        <v>0</v>
      </c>
    </row>
    <row r="54" spans="2:16" s="16" customFormat="1" ht="21" customHeight="1" thickBot="1">
      <c r="B54" s="39">
        <v>41</v>
      </c>
      <c r="C54" s="134" t="s">
        <v>148</v>
      </c>
      <c r="D54" s="136"/>
      <c r="E54" s="22" t="s">
        <v>38</v>
      </c>
      <c r="F54" s="23" t="s">
        <v>11</v>
      </c>
      <c r="G54" s="91">
        <v>100</v>
      </c>
      <c r="H54" s="106">
        <v>8.9</v>
      </c>
      <c r="I54" s="106">
        <v>5</v>
      </c>
      <c r="J54" s="106">
        <v>8</v>
      </c>
      <c r="K54" s="106">
        <v>1</v>
      </c>
      <c r="L54" s="123"/>
      <c r="M54" s="20"/>
      <c r="N54" s="117">
        <f t="shared" si="6"/>
        <v>0</v>
      </c>
      <c r="O54" s="119">
        <f t="shared" si="7"/>
        <v>0</v>
      </c>
      <c r="P54" s="119">
        <f t="shared" si="8"/>
        <v>0</v>
      </c>
    </row>
    <row r="55" spans="2:16" s="16" customFormat="1" ht="21" customHeight="1" thickBot="1">
      <c r="B55" s="39">
        <v>42</v>
      </c>
      <c r="C55" s="134" t="s">
        <v>148</v>
      </c>
      <c r="D55" s="136"/>
      <c r="E55" s="22" t="s">
        <v>39</v>
      </c>
      <c r="F55" s="23" t="s">
        <v>11</v>
      </c>
      <c r="G55" s="91">
        <v>2000</v>
      </c>
      <c r="H55" s="106">
        <v>12.3</v>
      </c>
      <c r="I55" s="106">
        <v>5</v>
      </c>
      <c r="J55" s="106">
        <v>8</v>
      </c>
      <c r="K55" s="106">
        <v>3.5</v>
      </c>
      <c r="L55" s="123"/>
      <c r="M55" s="20"/>
      <c r="N55" s="117">
        <f t="shared" si="6"/>
        <v>0</v>
      </c>
      <c r="O55" s="119">
        <f t="shared" si="7"/>
        <v>0</v>
      </c>
      <c r="P55" s="119">
        <f t="shared" si="8"/>
        <v>0</v>
      </c>
    </row>
    <row r="56" spans="2:16" s="16" customFormat="1" ht="36.75" customHeight="1" thickBot="1">
      <c r="B56" s="39">
        <v>43</v>
      </c>
      <c r="C56" s="134" t="s">
        <v>148</v>
      </c>
      <c r="D56" s="136"/>
      <c r="E56" s="33" t="s">
        <v>56</v>
      </c>
      <c r="F56" s="41" t="s">
        <v>2</v>
      </c>
      <c r="G56" s="92">
        <v>1500</v>
      </c>
      <c r="H56" s="107">
        <v>9</v>
      </c>
      <c r="I56" s="107">
        <v>10</v>
      </c>
      <c r="J56" s="107">
        <v>2</v>
      </c>
      <c r="K56" s="107">
        <v>3</v>
      </c>
      <c r="L56" s="123"/>
      <c r="M56" s="20"/>
      <c r="N56" s="117">
        <f t="shared" si="6"/>
        <v>0</v>
      </c>
      <c r="O56" s="119">
        <f t="shared" si="7"/>
        <v>0</v>
      </c>
      <c r="P56" s="119">
        <f t="shared" si="8"/>
        <v>0</v>
      </c>
    </row>
    <row r="57" spans="2:16" s="16" customFormat="1" ht="33.75" customHeight="1" thickBot="1">
      <c r="B57" s="39">
        <v>44</v>
      </c>
      <c r="C57" s="134" t="s">
        <v>148</v>
      </c>
      <c r="D57" s="136"/>
      <c r="E57" s="22" t="s">
        <v>60</v>
      </c>
      <c r="F57" s="23" t="s">
        <v>2</v>
      </c>
      <c r="G57" s="91">
        <v>1000</v>
      </c>
      <c r="H57" s="106">
        <v>9</v>
      </c>
      <c r="I57" s="106">
        <v>10</v>
      </c>
      <c r="J57" s="106">
        <v>1</v>
      </c>
      <c r="K57" s="106">
        <v>3</v>
      </c>
      <c r="L57" s="123"/>
      <c r="M57" s="20"/>
      <c r="N57" s="117">
        <f t="shared" si="6"/>
        <v>0</v>
      </c>
      <c r="O57" s="119">
        <f t="shared" si="7"/>
        <v>0</v>
      </c>
      <c r="P57" s="119">
        <f t="shared" si="8"/>
        <v>0</v>
      </c>
    </row>
    <row r="58" spans="2:16" s="16" customFormat="1" ht="26.25" customHeight="1" thickBot="1">
      <c r="B58" s="43">
        <v>45</v>
      </c>
      <c r="C58" s="159" t="s">
        <v>148</v>
      </c>
      <c r="D58" s="160"/>
      <c r="E58" s="26" t="s">
        <v>70</v>
      </c>
      <c r="F58" s="27" t="s">
        <v>2</v>
      </c>
      <c r="G58" s="44">
        <v>50</v>
      </c>
      <c r="H58" s="108">
        <v>32</v>
      </c>
      <c r="I58" s="108">
        <v>75</v>
      </c>
      <c r="J58" s="108">
        <v>10</v>
      </c>
      <c r="K58" s="108">
        <v>10</v>
      </c>
      <c r="L58" s="123"/>
      <c r="M58" s="20"/>
      <c r="N58" s="117">
        <f t="shared" si="6"/>
        <v>0</v>
      </c>
      <c r="O58" s="119">
        <f t="shared" si="7"/>
        <v>0</v>
      </c>
      <c r="P58" s="119">
        <f t="shared" si="8"/>
        <v>0</v>
      </c>
    </row>
    <row r="59" spans="2:16" s="16" customFormat="1" ht="18.75" customHeight="1" thickBot="1">
      <c r="B59" s="174" t="s">
        <v>154</v>
      </c>
      <c r="C59" s="175"/>
      <c r="D59" s="175"/>
      <c r="E59" s="175"/>
      <c r="F59" s="175"/>
      <c r="G59" s="28"/>
      <c r="H59" s="28"/>
      <c r="I59" s="28"/>
      <c r="J59" s="28"/>
      <c r="K59" s="28"/>
      <c r="L59" s="124"/>
      <c r="M59" s="28"/>
      <c r="N59" s="118">
        <f>SUM(N43:N58)</f>
        <v>0</v>
      </c>
      <c r="O59" s="51"/>
      <c r="P59" s="119">
        <f>SUM(P43:P58)</f>
        <v>0</v>
      </c>
    </row>
    <row r="60" spans="2:16" s="16" customFormat="1" ht="23.25" customHeight="1" thickBot="1">
      <c r="B60" s="171" t="s">
        <v>40</v>
      </c>
      <c r="C60" s="172"/>
      <c r="D60" s="172"/>
      <c r="E60" s="172"/>
      <c r="F60" s="172"/>
      <c r="G60" s="173"/>
      <c r="H60" s="83"/>
      <c r="I60" s="83"/>
      <c r="J60" s="83"/>
      <c r="K60" s="83"/>
      <c r="L60" s="125"/>
      <c r="M60" s="30"/>
      <c r="N60" s="70"/>
      <c r="O60" s="51"/>
      <c r="P60" s="51"/>
    </row>
    <row r="61" spans="2:16" s="16" customFormat="1" ht="35.25" customHeight="1" thickBot="1">
      <c r="B61" s="32">
        <v>46</v>
      </c>
      <c r="C61" s="155" t="s">
        <v>41</v>
      </c>
      <c r="D61" s="156"/>
      <c r="E61" s="18" t="s">
        <v>42</v>
      </c>
      <c r="F61" s="19" t="s">
        <v>11</v>
      </c>
      <c r="G61" s="94">
        <v>1000</v>
      </c>
      <c r="H61" s="99">
        <v>120.6</v>
      </c>
      <c r="I61" s="99">
        <v>60</v>
      </c>
      <c r="J61" s="99">
        <v>95</v>
      </c>
      <c r="K61" s="101">
        <v>45</v>
      </c>
      <c r="L61" s="123"/>
      <c r="M61" s="20"/>
      <c r="N61" s="117">
        <f>G61*L61</f>
        <v>0</v>
      </c>
      <c r="O61" s="119">
        <f>L61*1.23</f>
        <v>0</v>
      </c>
      <c r="P61" s="119">
        <f>G61*O61</f>
        <v>0</v>
      </c>
    </row>
    <row r="62" spans="2:16" s="16" customFormat="1" ht="45.75" customHeight="1" thickBot="1">
      <c r="B62" s="21">
        <v>47</v>
      </c>
      <c r="C62" s="134" t="s">
        <v>41</v>
      </c>
      <c r="D62" s="136"/>
      <c r="E62" s="22" t="s">
        <v>155</v>
      </c>
      <c r="F62" s="23" t="s">
        <v>11</v>
      </c>
      <c r="G62" s="95">
        <v>200</v>
      </c>
      <c r="H62" s="102">
        <v>82</v>
      </c>
      <c r="I62" s="102">
        <v>40</v>
      </c>
      <c r="J62" s="102">
        <v>15</v>
      </c>
      <c r="K62" s="103">
        <v>15</v>
      </c>
      <c r="L62" s="123"/>
      <c r="M62" s="20"/>
      <c r="N62" s="117">
        <f t="shared" ref="N62:N66" si="9">G62*L62</f>
        <v>0</v>
      </c>
      <c r="O62" s="119">
        <f t="shared" ref="O62:O66" si="10">L62*1.23</f>
        <v>0</v>
      </c>
      <c r="P62" s="119">
        <f t="shared" ref="P62:P66" si="11">G62*O62</f>
        <v>0</v>
      </c>
    </row>
    <row r="63" spans="2:16" s="16" customFormat="1" ht="37.5" customHeight="1" thickBot="1">
      <c r="B63" s="32">
        <v>48</v>
      </c>
      <c r="C63" s="134" t="s">
        <v>41</v>
      </c>
      <c r="D63" s="136"/>
      <c r="E63" s="22" t="s">
        <v>43</v>
      </c>
      <c r="F63" s="23" t="s">
        <v>11</v>
      </c>
      <c r="G63" s="95">
        <v>100</v>
      </c>
      <c r="H63" s="102">
        <v>109</v>
      </c>
      <c r="I63" s="102">
        <v>65</v>
      </c>
      <c r="J63" s="102">
        <v>40</v>
      </c>
      <c r="K63" s="103">
        <v>28</v>
      </c>
      <c r="L63" s="123"/>
      <c r="M63" s="20"/>
      <c r="N63" s="117">
        <f t="shared" si="9"/>
        <v>0</v>
      </c>
      <c r="O63" s="119">
        <f t="shared" si="10"/>
        <v>0</v>
      </c>
      <c r="P63" s="119">
        <f t="shared" si="11"/>
        <v>0</v>
      </c>
    </row>
    <row r="64" spans="2:16" s="16" customFormat="1" ht="39" customHeight="1" thickBot="1">
      <c r="B64" s="21">
        <v>49</v>
      </c>
      <c r="C64" s="134" t="s">
        <v>41</v>
      </c>
      <c r="D64" s="136"/>
      <c r="E64" s="22" t="s">
        <v>156</v>
      </c>
      <c r="F64" s="23" t="s">
        <v>11</v>
      </c>
      <c r="G64" s="95">
        <v>100</v>
      </c>
      <c r="H64" s="102">
        <v>57</v>
      </c>
      <c r="I64" s="102">
        <v>40</v>
      </c>
      <c r="J64" s="102">
        <v>10</v>
      </c>
      <c r="K64" s="103">
        <v>10</v>
      </c>
      <c r="L64" s="123"/>
      <c r="M64" s="20"/>
      <c r="N64" s="117">
        <f t="shared" si="9"/>
        <v>0</v>
      </c>
      <c r="O64" s="119">
        <f t="shared" si="10"/>
        <v>0</v>
      </c>
      <c r="P64" s="119">
        <f t="shared" si="11"/>
        <v>0</v>
      </c>
    </row>
    <row r="65" spans="2:16" s="16" customFormat="1" ht="32.25" customHeight="1" thickBot="1">
      <c r="B65" s="32">
        <v>50</v>
      </c>
      <c r="C65" s="134" t="s">
        <v>44</v>
      </c>
      <c r="D65" s="136"/>
      <c r="E65" s="22" t="s">
        <v>157</v>
      </c>
      <c r="F65" s="23" t="s">
        <v>11</v>
      </c>
      <c r="G65" s="95">
        <v>500</v>
      </c>
      <c r="H65" s="102">
        <v>117.3</v>
      </c>
      <c r="I65" s="102"/>
      <c r="J65" s="102">
        <v>90</v>
      </c>
      <c r="K65" s="103">
        <v>47</v>
      </c>
      <c r="L65" s="123"/>
      <c r="M65" s="20"/>
      <c r="N65" s="117">
        <f t="shared" si="9"/>
        <v>0</v>
      </c>
      <c r="O65" s="119">
        <f t="shared" si="10"/>
        <v>0</v>
      </c>
      <c r="P65" s="119">
        <f t="shared" si="11"/>
        <v>0</v>
      </c>
    </row>
    <row r="66" spans="2:16" ht="42" customHeight="1" thickBot="1">
      <c r="B66" s="25">
        <v>51</v>
      </c>
      <c r="C66" s="159" t="s">
        <v>44</v>
      </c>
      <c r="D66" s="160"/>
      <c r="E66" s="26" t="s">
        <v>158</v>
      </c>
      <c r="F66" s="27" t="s">
        <v>11</v>
      </c>
      <c r="G66" s="96">
        <v>250</v>
      </c>
      <c r="H66" s="104">
        <v>74.400000000000006</v>
      </c>
      <c r="I66" s="104">
        <v>60</v>
      </c>
      <c r="J66" s="104">
        <v>10</v>
      </c>
      <c r="K66" s="105">
        <v>10</v>
      </c>
      <c r="L66" s="123"/>
      <c r="M66" s="20"/>
      <c r="N66" s="117">
        <f t="shared" si="9"/>
        <v>0</v>
      </c>
      <c r="O66" s="119">
        <f t="shared" si="10"/>
        <v>0</v>
      </c>
      <c r="P66" s="119">
        <f t="shared" si="11"/>
        <v>0</v>
      </c>
    </row>
    <row r="67" spans="2:16" s="16" customFormat="1" ht="30.75" customHeight="1" thickBot="1">
      <c r="B67" s="169" t="s">
        <v>159</v>
      </c>
      <c r="C67" s="170"/>
      <c r="D67" s="170"/>
      <c r="E67" s="170"/>
      <c r="F67" s="170"/>
      <c r="G67" s="170"/>
      <c r="H67" s="82"/>
      <c r="I67" s="82"/>
      <c r="J67" s="82"/>
      <c r="K67" s="82"/>
      <c r="L67" s="124"/>
      <c r="M67" s="28"/>
      <c r="N67" s="118">
        <f>SUM(N61:N66)</f>
        <v>0</v>
      </c>
      <c r="O67" s="51"/>
      <c r="P67" s="119">
        <f>SUM(P61:P66)</f>
        <v>0</v>
      </c>
    </row>
    <row r="68" spans="2:16" s="16" customFormat="1" ht="22.5" customHeight="1" thickBot="1">
      <c r="B68" s="171" t="s">
        <v>45</v>
      </c>
      <c r="C68" s="172"/>
      <c r="D68" s="172"/>
      <c r="E68" s="172"/>
      <c r="F68" s="172"/>
      <c r="G68" s="173"/>
      <c r="H68" s="83"/>
      <c r="I68" s="83"/>
      <c r="J68" s="83"/>
      <c r="K68" s="83"/>
      <c r="L68" s="125"/>
      <c r="M68" s="30"/>
      <c r="N68" s="70"/>
      <c r="O68" s="51"/>
      <c r="P68" s="51"/>
    </row>
    <row r="69" spans="2:16" s="16" customFormat="1" ht="36" customHeight="1" thickBot="1">
      <c r="B69" s="32">
        <v>52</v>
      </c>
      <c r="C69" s="155" t="s">
        <v>160</v>
      </c>
      <c r="D69" s="156"/>
      <c r="E69" s="18" t="s">
        <v>46</v>
      </c>
      <c r="F69" s="19" t="s">
        <v>2</v>
      </c>
      <c r="G69" s="94">
        <v>4000</v>
      </c>
      <c r="H69" s="99">
        <v>91</v>
      </c>
      <c r="I69" s="99">
        <v>100</v>
      </c>
      <c r="J69" s="99">
        <v>110</v>
      </c>
      <c r="K69" s="101">
        <v>41</v>
      </c>
      <c r="L69" s="123"/>
      <c r="M69" s="20"/>
      <c r="N69" s="117">
        <f>G69*L69</f>
        <v>0</v>
      </c>
      <c r="O69" s="119">
        <f>L69*1.23</f>
        <v>0</v>
      </c>
      <c r="P69" s="119">
        <f>G69*O69</f>
        <v>0</v>
      </c>
    </row>
    <row r="70" spans="2:16" s="16" customFormat="1" ht="39" customHeight="1" thickBot="1">
      <c r="B70" s="32">
        <v>53</v>
      </c>
      <c r="C70" s="134" t="s">
        <v>160</v>
      </c>
      <c r="D70" s="136"/>
      <c r="E70" s="22" t="s">
        <v>47</v>
      </c>
      <c r="F70" s="23" t="s">
        <v>2</v>
      </c>
      <c r="G70" s="95">
        <v>1000</v>
      </c>
      <c r="H70" s="102">
        <v>82.65</v>
      </c>
      <c r="I70" s="102">
        <v>100</v>
      </c>
      <c r="J70" s="102">
        <v>105</v>
      </c>
      <c r="K70" s="103">
        <v>37</v>
      </c>
      <c r="L70" s="123"/>
      <c r="M70" s="20"/>
      <c r="N70" s="117">
        <f t="shared" ref="N70:N76" si="12">G70*L70</f>
        <v>0</v>
      </c>
      <c r="O70" s="119">
        <f t="shared" ref="O70:O76" si="13">L70*1.23</f>
        <v>0</v>
      </c>
      <c r="P70" s="119">
        <f t="shared" ref="P70:P76" si="14">G70*O70</f>
        <v>0</v>
      </c>
    </row>
    <row r="71" spans="2:16" s="16" customFormat="1" ht="18.75" customHeight="1" thickBot="1">
      <c r="B71" s="32">
        <v>54</v>
      </c>
      <c r="C71" s="134" t="s">
        <v>49</v>
      </c>
      <c r="D71" s="136"/>
      <c r="E71" s="22" t="s">
        <v>161</v>
      </c>
      <c r="F71" s="23" t="s">
        <v>2</v>
      </c>
      <c r="G71" s="95">
        <v>800</v>
      </c>
      <c r="H71" s="102">
        <v>228.6</v>
      </c>
      <c r="I71" s="102">
        <v>246</v>
      </c>
      <c r="J71" s="102">
        <v>160</v>
      </c>
      <c r="K71" s="103">
        <v>195</v>
      </c>
      <c r="L71" s="123"/>
      <c r="M71" s="20"/>
      <c r="N71" s="117">
        <f t="shared" si="12"/>
        <v>0</v>
      </c>
      <c r="O71" s="119">
        <f t="shared" si="13"/>
        <v>0</v>
      </c>
      <c r="P71" s="119">
        <f t="shared" si="14"/>
        <v>0</v>
      </c>
    </row>
    <row r="72" spans="2:16" s="16" customFormat="1" ht="18.75" customHeight="1" thickBot="1">
      <c r="B72" s="32">
        <v>55</v>
      </c>
      <c r="C72" s="134" t="s">
        <v>49</v>
      </c>
      <c r="D72" s="136"/>
      <c r="E72" s="22" t="s">
        <v>48</v>
      </c>
      <c r="F72" s="23" t="s">
        <v>2</v>
      </c>
      <c r="G72" s="95">
        <v>100</v>
      </c>
      <c r="H72" s="102">
        <v>57.5</v>
      </c>
      <c r="I72" s="102">
        <v>150</v>
      </c>
      <c r="J72" s="102">
        <v>20</v>
      </c>
      <c r="K72" s="103">
        <v>25</v>
      </c>
      <c r="L72" s="123"/>
      <c r="M72" s="20"/>
      <c r="N72" s="117">
        <f t="shared" si="12"/>
        <v>0</v>
      </c>
      <c r="O72" s="119">
        <f t="shared" si="13"/>
        <v>0</v>
      </c>
      <c r="P72" s="119">
        <f t="shared" si="14"/>
        <v>0</v>
      </c>
    </row>
    <row r="73" spans="2:16" s="16" customFormat="1" ht="18.75" customHeight="1" thickBot="1">
      <c r="B73" s="32">
        <v>56</v>
      </c>
      <c r="C73" s="134" t="s">
        <v>49</v>
      </c>
      <c r="D73" s="136"/>
      <c r="E73" s="40" t="s">
        <v>50</v>
      </c>
      <c r="F73" s="23" t="s">
        <v>15</v>
      </c>
      <c r="G73" s="95">
        <v>500</v>
      </c>
      <c r="H73" s="102">
        <v>509.5</v>
      </c>
      <c r="I73" s="102">
        <v>700</v>
      </c>
      <c r="J73" s="102">
        <v>200</v>
      </c>
      <c r="K73" s="103">
        <v>260</v>
      </c>
      <c r="L73" s="123"/>
      <c r="M73" s="20"/>
      <c r="N73" s="117">
        <f t="shared" si="12"/>
        <v>0</v>
      </c>
      <c r="O73" s="119">
        <f t="shared" si="13"/>
        <v>0</v>
      </c>
      <c r="P73" s="119">
        <f t="shared" si="14"/>
        <v>0</v>
      </c>
    </row>
    <row r="74" spans="2:16" s="16" customFormat="1" ht="35.25" customHeight="1" thickBot="1">
      <c r="B74" s="32">
        <v>57</v>
      </c>
      <c r="C74" s="134" t="s">
        <v>145</v>
      </c>
      <c r="D74" s="136"/>
      <c r="E74" s="22" t="s">
        <v>51</v>
      </c>
      <c r="F74" s="23" t="s">
        <v>2</v>
      </c>
      <c r="G74" s="95">
        <v>50</v>
      </c>
      <c r="H74" s="102"/>
      <c r="I74" s="102">
        <v>200</v>
      </c>
      <c r="J74" s="102">
        <v>50</v>
      </c>
      <c r="K74" s="103">
        <v>50</v>
      </c>
      <c r="L74" s="123"/>
      <c r="M74" s="20"/>
      <c r="N74" s="117">
        <f t="shared" si="12"/>
        <v>0</v>
      </c>
      <c r="O74" s="119">
        <f t="shared" si="13"/>
        <v>0</v>
      </c>
      <c r="P74" s="119">
        <f t="shared" si="14"/>
        <v>0</v>
      </c>
    </row>
    <row r="75" spans="2:16" s="16" customFormat="1" ht="35.25" customHeight="1" thickBot="1">
      <c r="B75" s="32">
        <v>58</v>
      </c>
      <c r="C75" s="134" t="s">
        <v>145</v>
      </c>
      <c r="D75" s="136"/>
      <c r="E75" s="22" t="s">
        <v>52</v>
      </c>
      <c r="F75" s="23" t="s">
        <v>2</v>
      </c>
      <c r="G75" s="95">
        <v>50</v>
      </c>
      <c r="H75" s="102"/>
      <c r="I75" s="102">
        <v>400</v>
      </c>
      <c r="J75" s="102">
        <v>80</v>
      </c>
      <c r="K75" s="103">
        <v>60</v>
      </c>
      <c r="L75" s="123"/>
      <c r="M75" s="20"/>
      <c r="N75" s="117">
        <f t="shared" si="12"/>
        <v>0</v>
      </c>
      <c r="O75" s="119">
        <f t="shared" si="13"/>
        <v>0</v>
      </c>
      <c r="P75" s="119">
        <f t="shared" si="14"/>
        <v>0</v>
      </c>
    </row>
    <row r="76" spans="2:16" s="16" customFormat="1" ht="36.75" customHeight="1" thickBot="1">
      <c r="B76" s="36">
        <v>59</v>
      </c>
      <c r="C76" s="159" t="s">
        <v>53</v>
      </c>
      <c r="D76" s="160"/>
      <c r="E76" s="26" t="s">
        <v>110</v>
      </c>
      <c r="F76" s="27" t="s">
        <v>2</v>
      </c>
      <c r="G76" s="96">
        <v>2000</v>
      </c>
      <c r="H76" s="104">
        <v>55.5</v>
      </c>
      <c r="I76" s="104">
        <v>45</v>
      </c>
      <c r="J76" s="104">
        <v>40</v>
      </c>
      <c r="K76" s="105">
        <v>22</v>
      </c>
      <c r="L76" s="123"/>
      <c r="M76" s="20"/>
      <c r="N76" s="117">
        <f t="shared" si="12"/>
        <v>0</v>
      </c>
      <c r="O76" s="119">
        <f t="shared" si="13"/>
        <v>0</v>
      </c>
      <c r="P76" s="119">
        <f t="shared" si="14"/>
        <v>0</v>
      </c>
    </row>
    <row r="77" spans="2:16" s="16" customFormat="1" ht="20.25" customHeight="1" thickBot="1">
      <c r="B77" s="169" t="s">
        <v>162</v>
      </c>
      <c r="C77" s="170"/>
      <c r="D77" s="170"/>
      <c r="E77" s="170"/>
      <c r="F77" s="170"/>
      <c r="G77" s="170"/>
      <c r="H77" s="82"/>
      <c r="I77" s="82"/>
      <c r="J77" s="82"/>
      <c r="K77" s="82"/>
      <c r="L77" s="124"/>
      <c r="M77" s="28"/>
      <c r="N77" s="118">
        <f>SUM(N69:N76)</f>
        <v>0</v>
      </c>
      <c r="O77" s="51"/>
      <c r="P77" s="119">
        <f>SUM(P69:P76)</f>
        <v>0</v>
      </c>
    </row>
    <row r="78" spans="2:16" s="16" customFormat="1" ht="24.75" customHeight="1" thickBot="1">
      <c r="B78" s="171" t="s">
        <v>54</v>
      </c>
      <c r="C78" s="172"/>
      <c r="D78" s="172"/>
      <c r="E78" s="172"/>
      <c r="F78" s="172"/>
      <c r="G78" s="173"/>
      <c r="H78" s="83"/>
      <c r="I78" s="83"/>
      <c r="J78" s="83"/>
      <c r="K78" s="83"/>
      <c r="L78" s="125"/>
      <c r="M78" s="30"/>
      <c r="N78" s="70"/>
      <c r="O78" s="51"/>
      <c r="P78" s="51"/>
    </row>
    <row r="79" spans="2:16" s="16" customFormat="1" ht="20.25" customHeight="1" thickBot="1">
      <c r="B79" s="32">
        <v>60</v>
      </c>
      <c r="C79" s="140" t="s">
        <v>163</v>
      </c>
      <c r="D79" s="141"/>
      <c r="E79" s="33" t="s">
        <v>58</v>
      </c>
      <c r="F79" s="41" t="s">
        <v>2</v>
      </c>
      <c r="G79" s="94">
        <v>200</v>
      </c>
      <c r="H79" s="99">
        <v>71.2</v>
      </c>
      <c r="I79" s="99">
        <v>50</v>
      </c>
      <c r="J79" s="99">
        <v>30</v>
      </c>
      <c r="K79" s="109">
        <v>30.75</v>
      </c>
      <c r="L79" s="126"/>
      <c r="M79" s="42"/>
      <c r="N79" s="117">
        <f>G79*L79</f>
        <v>0</v>
      </c>
      <c r="O79" s="119">
        <f>L79*1.23</f>
        <v>0</v>
      </c>
      <c r="P79" s="119">
        <f>G79*O79</f>
        <v>0</v>
      </c>
    </row>
    <row r="80" spans="2:16" s="16" customFormat="1" ht="36" customHeight="1" thickBot="1">
      <c r="B80" s="32">
        <v>61</v>
      </c>
      <c r="C80" s="134" t="s">
        <v>163</v>
      </c>
      <c r="D80" s="136"/>
      <c r="E80" s="22" t="s">
        <v>59</v>
      </c>
      <c r="F80" s="23" t="s">
        <v>2</v>
      </c>
      <c r="G80" s="95">
        <v>200</v>
      </c>
      <c r="H80" s="102">
        <v>49.1</v>
      </c>
      <c r="I80" s="102">
        <v>30</v>
      </c>
      <c r="J80" s="102">
        <v>10</v>
      </c>
      <c r="K80" s="103">
        <v>15</v>
      </c>
      <c r="L80" s="126"/>
      <c r="M80" s="42"/>
      <c r="N80" s="117">
        <f t="shared" ref="N80:N92" si="15">G80*L80</f>
        <v>0</v>
      </c>
      <c r="O80" s="119">
        <f t="shared" ref="O80:O92" si="16">L80*1.23</f>
        <v>0</v>
      </c>
      <c r="P80" s="119">
        <f t="shared" ref="P80:P92" si="17">G80*O80</f>
        <v>0</v>
      </c>
    </row>
    <row r="81" spans="2:16" s="16" customFormat="1" ht="36" customHeight="1" thickBot="1">
      <c r="B81" s="32">
        <v>62</v>
      </c>
      <c r="C81" s="134" t="s">
        <v>57</v>
      </c>
      <c r="D81" s="136"/>
      <c r="E81" s="22" t="s">
        <v>61</v>
      </c>
      <c r="F81" s="23" t="s">
        <v>2</v>
      </c>
      <c r="G81" s="95">
        <v>3000</v>
      </c>
      <c r="H81" s="102">
        <v>58.95</v>
      </c>
      <c r="I81" s="102">
        <v>30</v>
      </c>
      <c r="J81" s="102">
        <v>25</v>
      </c>
      <c r="K81" s="103">
        <v>16</v>
      </c>
      <c r="L81" s="126"/>
      <c r="M81" s="42"/>
      <c r="N81" s="117">
        <f t="shared" si="15"/>
        <v>0</v>
      </c>
      <c r="O81" s="119">
        <f t="shared" si="16"/>
        <v>0</v>
      </c>
      <c r="P81" s="119">
        <f t="shared" si="17"/>
        <v>0</v>
      </c>
    </row>
    <row r="82" spans="2:16" s="16" customFormat="1" ht="59.25" customHeight="1" thickBot="1">
      <c r="B82" s="32">
        <v>63</v>
      </c>
      <c r="C82" s="134" t="s">
        <v>57</v>
      </c>
      <c r="D82" s="136"/>
      <c r="E82" s="22" t="s">
        <v>164</v>
      </c>
      <c r="F82" s="23" t="s">
        <v>2</v>
      </c>
      <c r="G82" s="95">
        <v>100</v>
      </c>
      <c r="H82" s="102">
        <v>49</v>
      </c>
      <c r="I82" s="102">
        <v>20</v>
      </c>
      <c r="J82" s="102">
        <v>2</v>
      </c>
      <c r="K82" s="103">
        <v>7.38</v>
      </c>
      <c r="L82" s="126"/>
      <c r="M82" s="42"/>
      <c r="N82" s="117">
        <f t="shared" si="15"/>
        <v>0</v>
      </c>
      <c r="O82" s="119">
        <f t="shared" si="16"/>
        <v>0</v>
      </c>
      <c r="P82" s="119">
        <f t="shared" si="17"/>
        <v>0</v>
      </c>
    </row>
    <row r="83" spans="2:16" ht="21.75" customHeight="1" thickBot="1">
      <c r="B83" s="32">
        <v>64</v>
      </c>
      <c r="C83" s="134" t="s">
        <v>165</v>
      </c>
      <c r="D83" s="136"/>
      <c r="E83" s="22" t="s">
        <v>62</v>
      </c>
      <c r="F83" s="23" t="s">
        <v>2</v>
      </c>
      <c r="G83" s="95">
        <v>50</v>
      </c>
      <c r="H83" s="102">
        <v>69</v>
      </c>
      <c r="I83" s="102">
        <v>80</v>
      </c>
      <c r="J83" s="102">
        <v>40</v>
      </c>
      <c r="K83" s="103">
        <v>38</v>
      </c>
      <c r="L83" s="126"/>
      <c r="M83" s="42"/>
      <c r="N83" s="117">
        <f t="shared" si="15"/>
        <v>0</v>
      </c>
      <c r="O83" s="119">
        <f t="shared" si="16"/>
        <v>0</v>
      </c>
      <c r="P83" s="119">
        <f t="shared" si="17"/>
        <v>0</v>
      </c>
    </row>
    <row r="84" spans="2:16" s="16" customFormat="1" ht="21.75" customHeight="1" thickBot="1">
      <c r="B84" s="32">
        <v>65</v>
      </c>
      <c r="C84" s="134" t="s">
        <v>165</v>
      </c>
      <c r="D84" s="136"/>
      <c r="E84" s="22" t="s">
        <v>63</v>
      </c>
      <c r="F84" s="23" t="s">
        <v>2</v>
      </c>
      <c r="G84" s="95">
        <v>50</v>
      </c>
      <c r="H84" s="102">
        <v>72</v>
      </c>
      <c r="I84" s="102">
        <v>90</v>
      </c>
      <c r="J84" s="102">
        <v>42</v>
      </c>
      <c r="K84" s="103">
        <v>43</v>
      </c>
      <c r="L84" s="126"/>
      <c r="M84" s="42"/>
      <c r="N84" s="117">
        <f t="shared" si="15"/>
        <v>0</v>
      </c>
      <c r="O84" s="119">
        <f t="shared" si="16"/>
        <v>0</v>
      </c>
      <c r="P84" s="119">
        <f t="shared" si="17"/>
        <v>0</v>
      </c>
    </row>
    <row r="85" spans="2:16" s="16" customFormat="1" ht="40.5" customHeight="1" thickBot="1">
      <c r="B85" s="32">
        <v>66</v>
      </c>
      <c r="C85" s="176">
        <v>36925</v>
      </c>
      <c r="D85" s="136"/>
      <c r="E85" s="22" t="s">
        <v>195</v>
      </c>
      <c r="F85" s="77" t="s">
        <v>66</v>
      </c>
      <c r="G85" s="95">
        <v>30</v>
      </c>
      <c r="H85" s="102"/>
      <c r="I85" s="102"/>
      <c r="J85" s="102">
        <v>4000</v>
      </c>
      <c r="K85" s="103"/>
      <c r="L85" s="126"/>
      <c r="M85" s="42"/>
      <c r="N85" s="117">
        <f t="shared" si="15"/>
        <v>0</v>
      </c>
      <c r="O85" s="119">
        <f t="shared" si="16"/>
        <v>0</v>
      </c>
      <c r="P85" s="119">
        <f t="shared" si="17"/>
        <v>0</v>
      </c>
    </row>
    <row r="86" spans="2:16" s="16" customFormat="1" ht="39" customHeight="1" thickBot="1">
      <c r="B86" s="32">
        <v>67</v>
      </c>
      <c r="C86" s="134" t="s">
        <v>64</v>
      </c>
      <c r="D86" s="136"/>
      <c r="E86" s="22" t="s">
        <v>65</v>
      </c>
      <c r="F86" s="23" t="s">
        <v>66</v>
      </c>
      <c r="G86" s="95">
        <v>10</v>
      </c>
      <c r="H86" s="102">
        <v>2279</v>
      </c>
      <c r="I86" s="102">
        <v>2000</v>
      </c>
      <c r="J86" s="102">
        <v>3100</v>
      </c>
      <c r="K86" s="103">
        <v>1100</v>
      </c>
      <c r="L86" s="126"/>
      <c r="M86" s="42"/>
      <c r="N86" s="117">
        <f t="shared" si="15"/>
        <v>0</v>
      </c>
      <c r="O86" s="119">
        <f t="shared" si="16"/>
        <v>0</v>
      </c>
      <c r="P86" s="119">
        <f t="shared" si="17"/>
        <v>0</v>
      </c>
    </row>
    <row r="87" spans="2:16" s="16" customFormat="1" ht="21.75" customHeight="1" thickBot="1">
      <c r="B87" s="32">
        <v>68</v>
      </c>
      <c r="C87" s="134" t="s">
        <v>64</v>
      </c>
      <c r="D87" s="136"/>
      <c r="E87" s="22" t="s">
        <v>67</v>
      </c>
      <c r="F87" s="45" t="s">
        <v>66</v>
      </c>
      <c r="G87" s="95">
        <v>5</v>
      </c>
      <c r="H87" s="102">
        <v>2230</v>
      </c>
      <c r="I87" s="102">
        <v>1700</v>
      </c>
      <c r="J87" s="102">
        <v>3000</v>
      </c>
      <c r="K87" s="103">
        <v>1000</v>
      </c>
      <c r="L87" s="126"/>
      <c r="M87" s="42"/>
      <c r="N87" s="117">
        <f t="shared" si="15"/>
        <v>0</v>
      </c>
      <c r="O87" s="119">
        <f t="shared" si="16"/>
        <v>0</v>
      </c>
      <c r="P87" s="119">
        <f t="shared" si="17"/>
        <v>0</v>
      </c>
    </row>
    <row r="88" spans="2:16" s="16" customFormat="1" ht="21.75" customHeight="1" thickBot="1">
      <c r="B88" s="32">
        <v>69</v>
      </c>
      <c r="C88" s="176">
        <v>36925</v>
      </c>
      <c r="D88" s="136"/>
      <c r="E88" s="26" t="s">
        <v>201</v>
      </c>
      <c r="F88" s="78" t="s">
        <v>66</v>
      </c>
      <c r="G88" s="95">
        <v>20</v>
      </c>
      <c r="H88" s="102"/>
      <c r="I88" s="102"/>
      <c r="J88" s="102"/>
      <c r="K88" s="103"/>
      <c r="L88" s="126"/>
      <c r="M88" s="42"/>
      <c r="N88" s="117">
        <f t="shared" si="15"/>
        <v>0</v>
      </c>
      <c r="O88" s="119">
        <f t="shared" si="16"/>
        <v>0</v>
      </c>
      <c r="P88" s="119">
        <f t="shared" si="17"/>
        <v>0</v>
      </c>
    </row>
    <row r="89" spans="2:16" s="16" customFormat="1" ht="21.75" customHeight="1" thickBot="1">
      <c r="B89" s="32">
        <v>70</v>
      </c>
      <c r="C89" s="176">
        <v>36925</v>
      </c>
      <c r="D89" s="136"/>
      <c r="E89" s="26" t="s">
        <v>202</v>
      </c>
      <c r="F89" s="78" t="s">
        <v>66</v>
      </c>
      <c r="G89" s="95">
        <v>20</v>
      </c>
      <c r="H89" s="102"/>
      <c r="I89" s="102"/>
      <c r="J89" s="102"/>
      <c r="K89" s="103"/>
      <c r="L89" s="126"/>
      <c r="M89" s="42"/>
      <c r="N89" s="117">
        <f t="shared" si="15"/>
        <v>0</v>
      </c>
      <c r="O89" s="119">
        <f t="shared" si="16"/>
        <v>0</v>
      </c>
      <c r="P89" s="119">
        <f t="shared" si="17"/>
        <v>0</v>
      </c>
    </row>
    <row r="90" spans="2:16" s="16" customFormat="1" ht="41.25" customHeight="1" thickBot="1">
      <c r="B90" s="32">
        <v>71</v>
      </c>
      <c r="C90" s="176">
        <v>36925</v>
      </c>
      <c r="D90" s="136"/>
      <c r="E90" s="26" t="s">
        <v>203</v>
      </c>
      <c r="F90" s="78" t="s">
        <v>66</v>
      </c>
      <c r="G90" s="95">
        <v>20</v>
      </c>
      <c r="H90" s="102"/>
      <c r="I90" s="102"/>
      <c r="J90" s="102"/>
      <c r="K90" s="103"/>
      <c r="L90" s="126"/>
      <c r="M90" s="42"/>
      <c r="N90" s="117">
        <f t="shared" si="15"/>
        <v>0</v>
      </c>
      <c r="O90" s="119">
        <f t="shared" si="16"/>
        <v>0</v>
      </c>
      <c r="P90" s="119">
        <f t="shared" si="17"/>
        <v>0</v>
      </c>
    </row>
    <row r="91" spans="2:16" s="16" customFormat="1" ht="39" customHeight="1" thickBot="1">
      <c r="B91" s="32">
        <v>72</v>
      </c>
      <c r="C91" s="159" t="s">
        <v>68</v>
      </c>
      <c r="D91" s="160"/>
      <c r="E91" s="26" t="s">
        <v>69</v>
      </c>
      <c r="F91" s="27" t="s">
        <v>2</v>
      </c>
      <c r="G91" s="95">
        <v>100</v>
      </c>
      <c r="H91" s="102">
        <v>65.599999999999994</v>
      </c>
      <c r="I91" s="102">
        <v>100</v>
      </c>
      <c r="J91" s="102">
        <v>20</v>
      </c>
      <c r="K91" s="103">
        <v>32</v>
      </c>
      <c r="L91" s="126"/>
      <c r="M91" s="42"/>
      <c r="N91" s="117">
        <f t="shared" si="15"/>
        <v>0</v>
      </c>
      <c r="O91" s="119">
        <f t="shared" si="16"/>
        <v>0</v>
      </c>
      <c r="P91" s="119">
        <f t="shared" si="17"/>
        <v>0</v>
      </c>
    </row>
    <row r="92" spans="2:16" s="16" customFormat="1" ht="41.25" customHeight="1" thickBot="1">
      <c r="B92" s="32">
        <v>73</v>
      </c>
      <c r="C92" s="159" t="s">
        <v>68</v>
      </c>
      <c r="D92" s="160"/>
      <c r="E92" s="26" t="s">
        <v>71</v>
      </c>
      <c r="F92" s="27" t="s">
        <v>2</v>
      </c>
      <c r="G92" s="96">
        <v>50</v>
      </c>
      <c r="H92" s="104">
        <v>978.8</v>
      </c>
      <c r="I92" s="104">
        <v>800</v>
      </c>
      <c r="J92" s="104">
        <v>120</v>
      </c>
      <c r="K92" s="105">
        <v>307.5</v>
      </c>
      <c r="L92" s="126"/>
      <c r="M92" s="42"/>
      <c r="N92" s="117">
        <f t="shared" si="15"/>
        <v>0</v>
      </c>
      <c r="O92" s="119">
        <f t="shared" si="16"/>
        <v>0</v>
      </c>
      <c r="P92" s="119">
        <f t="shared" si="17"/>
        <v>0</v>
      </c>
    </row>
    <row r="93" spans="2:16" s="16" customFormat="1" ht="20.25" customHeight="1" thickBot="1">
      <c r="B93" s="177" t="s">
        <v>196</v>
      </c>
      <c r="C93" s="178"/>
      <c r="D93" s="178"/>
      <c r="E93" s="178"/>
      <c r="F93" s="178"/>
      <c r="G93" s="28"/>
      <c r="H93" s="28"/>
      <c r="I93" s="28"/>
      <c r="J93" s="28"/>
      <c r="K93" s="28"/>
      <c r="L93" s="124"/>
      <c r="M93" s="28"/>
      <c r="N93" s="118">
        <f>SUM(N79:N92)</f>
        <v>0</v>
      </c>
      <c r="O93" s="51"/>
      <c r="P93" s="119">
        <f>SUM(P79:P92)</f>
        <v>0</v>
      </c>
    </row>
    <row r="94" spans="2:16" s="16" customFormat="1" ht="24.75" customHeight="1" thickBot="1">
      <c r="B94" s="179" t="s">
        <v>72</v>
      </c>
      <c r="C94" s="180"/>
      <c r="D94" s="180"/>
      <c r="E94" s="180"/>
      <c r="F94" s="180"/>
      <c r="G94" s="180"/>
      <c r="H94" s="83"/>
      <c r="I94" s="83"/>
      <c r="J94" s="83"/>
      <c r="K94" s="83"/>
      <c r="L94" s="125"/>
      <c r="M94" s="30"/>
      <c r="N94" s="70"/>
      <c r="O94" s="51"/>
      <c r="P94" s="51"/>
    </row>
    <row r="95" spans="2:16" s="16" customFormat="1" ht="37.5" customHeight="1" thickBot="1">
      <c r="B95" s="21">
        <v>74</v>
      </c>
      <c r="C95" s="155" t="s">
        <v>73</v>
      </c>
      <c r="D95" s="156"/>
      <c r="E95" s="18" t="s">
        <v>74</v>
      </c>
      <c r="F95" s="19" t="s">
        <v>17</v>
      </c>
      <c r="G95" s="94">
        <v>120</v>
      </c>
      <c r="H95" s="99">
        <v>1316.1</v>
      </c>
      <c r="I95" s="99">
        <v>1700</v>
      </c>
      <c r="J95" s="99">
        <v>2000</v>
      </c>
      <c r="K95" s="101">
        <v>1250</v>
      </c>
      <c r="L95" s="123"/>
      <c r="M95" s="20"/>
      <c r="N95" s="117">
        <f>G95*L95</f>
        <v>0</v>
      </c>
      <c r="O95" s="119">
        <f>L95*1.23</f>
        <v>0</v>
      </c>
      <c r="P95" s="119">
        <f>G95*O95</f>
        <v>0</v>
      </c>
    </row>
    <row r="96" spans="2:16" s="16" customFormat="1" ht="39" customHeight="1" thickBot="1">
      <c r="B96" s="32">
        <v>75</v>
      </c>
      <c r="C96" s="134" t="s">
        <v>73</v>
      </c>
      <c r="D96" s="136"/>
      <c r="E96" s="22" t="s">
        <v>75</v>
      </c>
      <c r="F96" s="23" t="s">
        <v>17</v>
      </c>
      <c r="G96" s="95">
        <v>100</v>
      </c>
      <c r="H96" s="102">
        <v>1658</v>
      </c>
      <c r="I96" s="102">
        <v>1800</v>
      </c>
      <c r="J96" s="102">
        <v>2000</v>
      </c>
      <c r="K96" s="103">
        <v>1300</v>
      </c>
      <c r="L96" s="123"/>
      <c r="M96" s="20"/>
      <c r="N96" s="117">
        <f t="shared" ref="N96:N116" si="18">G96*L96</f>
        <v>0</v>
      </c>
      <c r="O96" s="119">
        <f t="shared" ref="O96:O116" si="19">L96*1.23</f>
        <v>0</v>
      </c>
      <c r="P96" s="119">
        <f t="shared" ref="P96:P116" si="20">G96*O96</f>
        <v>0</v>
      </c>
    </row>
    <row r="97" spans="2:16" s="16" customFormat="1" ht="91.5" customHeight="1" thickBot="1">
      <c r="B97" s="21">
        <v>76</v>
      </c>
      <c r="C97" s="134" t="s">
        <v>145</v>
      </c>
      <c r="D97" s="136"/>
      <c r="E97" s="22" t="s">
        <v>166</v>
      </c>
      <c r="F97" s="23" t="s">
        <v>17</v>
      </c>
      <c r="G97" s="95">
        <v>150</v>
      </c>
      <c r="H97" s="102">
        <v>967.6</v>
      </c>
      <c r="I97" s="102">
        <v>1000</v>
      </c>
      <c r="J97" s="102">
        <v>200</v>
      </c>
      <c r="K97" s="103">
        <v>320</v>
      </c>
      <c r="L97" s="123"/>
      <c r="M97" s="20"/>
      <c r="N97" s="117">
        <f t="shared" si="18"/>
        <v>0</v>
      </c>
      <c r="O97" s="119">
        <f t="shared" si="19"/>
        <v>0</v>
      </c>
      <c r="P97" s="119">
        <f t="shared" si="20"/>
        <v>0</v>
      </c>
    </row>
    <row r="98" spans="2:16" s="16" customFormat="1" ht="91.5" customHeight="1" thickBot="1">
      <c r="B98" s="32">
        <v>77</v>
      </c>
      <c r="C98" s="134" t="s">
        <v>145</v>
      </c>
      <c r="D98" s="136"/>
      <c r="E98" s="46" t="s">
        <v>76</v>
      </c>
      <c r="F98" s="47" t="s">
        <v>17</v>
      </c>
      <c r="G98" s="95">
        <v>100</v>
      </c>
      <c r="H98" s="102">
        <v>1125.3</v>
      </c>
      <c r="I98" s="102">
        <v>1000</v>
      </c>
      <c r="J98" s="102">
        <v>150</v>
      </c>
      <c r="K98" s="103">
        <v>590</v>
      </c>
      <c r="L98" s="123"/>
      <c r="M98" s="20"/>
      <c r="N98" s="117">
        <f t="shared" si="18"/>
        <v>0</v>
      </c>
      <c r="O98" s="119">
        <f t="shared" si="19"/>
        <v>0</v>
      </c>
      <c r="P98" s="119">
        <f t="shared" si="20"/>
        <v>0</v>
      </c>
    </row>
    <row r="99" spans="2:16" s="16" customFormat="1" ht="39" customHeight="1" thickBot="1">
      <c r="B99" s="21">
        <v>78</v>
      </c>
      <c r="C99" s="134" t="s">
        <v>77</v>
      </c>
      <c r="D99" s="136"/>
      <c r="E99" s="22" t="s">
        <v>78</v>
      </c>
      <c r="F99" s="23" t="s">
        <v>2</v>
      </c>
      <c r="G99" s="95">
        <v>2000</v>
      </c>
      <c r="H99" s="102">
        <v>21.8</v>
      </c>
      <c r="I99" s="102">
        <v>20</v>
      </c>
      <c r="J99" s="102">
        <v>15</v>
      </c>
      <c r="K99" s="103">
        <v>7.2</v>
      </c>
      <c r="L99" s="123"/>
      <c r="M99" s="20"/>
      <c r="N99" s="117">
        <f t="shared" si="18"/>
        <v>0</v>
      </c>
      <c r="O99" s="119">
        <f t="shared" si="19"/>
        <v>0</v>
      </c>
      <c r="P99" s="119">
        <f t="shared" si="20"/>
        <v>0</v>
      </c>
    </row>
    <row r="100" spans="2:16" s="16" customFormat="1" ht="20.25" customHeight="1" thickBot="1">
      <c r="B100" s="32">
        <v>79</v>
      </c>
      <c r="C100" s="134" t="s">
        <v>167</v>
      </c>
      <c r="D100" s="136"/>
      <c r="E100" s="40" t="s">
        <v>79</v>
      </c>
      <c r="F100" s="41" t="s">
        <v>11</v>
      </c>
      <c r="G100" s="95">
        <v>500</v>
      </c>
      <c r="H100" s="102">
        <v>3.7</v>
      </c>
      <c r="I100" s="102">
        <v>1</v>
      </c>
      <c r="J100" s="102">
        <v>0.5</v>
      </c>
      <c r="K100" s="103">
        <v>1.1100000000000001</v>
      </c>
      <c r="L100" s="123"/>
      <c r="M100" s="20"/>
      <c r="N100" s="117">
        <f t="shared" si="18"/>
        <v>0</v>
      </c>
      <c r="O100" s="119">
        <f t="shared" si="19"/>
        <v>0</v>
      </c>
      <c r="P100" s="119">
        <f t="shared" si="20"/>
        <v>0</v>
      </c>
    </row>
    <row r="101" spans="2:16" s="16" customFormat="1" ht="20.25" customHeight="1" thickBot="1">
      <c r="B101" s="21">
        <v>80</v>
      </c>
      <c r="C101" s="134" t="s">
        <v>167</v>
      </c>
      <c r="D101" s="136"/>
      <c r="E101" s="40" t="s">
        <v>80</v>
      </c>
      <c r="F101" s="41" t="s">
        <v>11</v>
      </c>
      <c r="G101" s="95">
        <v>40000</v>
      </c>
      <c r="H101" s="102">
        <v>4.3499999999999996</v>
      </c>
      <c r="I101" s="102">
        <v>0.65</v>
      </c>
      <c r="J101" s="102">
        <v>6</v>
      </c>
      <c r="K101" s="103">
        <v>2.21</v>
      </c>
      <c r="L101" s="123"/>
      <c r="M101" s="20"/>
      <c r="N101" s="117">
        <f t="shared" si="18"/>
        <v>0</v>
      </c>
      <c r="O101" s="119">
        <f t="shared" si="19"/>
        <v>0</v>
      </c>
      <c r="P101" s="119">
        <f t="shared" si="20"/>
        <v>0</v>
      </c>
    </row>
    <row r="102" spans="2:16" s="16" customFormat="1" ht="39" customHeight="1" thickBot="1">
      <c r="B102" s="32">
        <v>81</v>
      </c>
      <c r="C102" s="134" t="s">
        <v>73</v>
      </c>
      <c r="D102" s="136"/>
      <c r="E102" s="22" t="s">
        <v>81</v>
      </c>
      <c r="F102" s="23" t="s">
        <v>17</v>
      </c>
      <c r="G102" s="95">
        <v>200</v>
      </c>
      <c r="H102" s="102">
        <v>350</v>
      </c>
      <c r="I102" s="102">
        <v>700</v>
      </c>
      <c r="J102" s="102">
        <v>200</v>
      </c>
      <c r="K102" s="103">
        <v>382.5</v>
      </c>
      <c r="L102" s="123"/>
      <c r="M102" s="20"/>
      <c r="N102" s="117">
        <f t="shared" si="18"/>
        <v>0</v>
      </c>
      <c r="O102" s="119">
        <f t="shared" si="19"/>
        <v>0</v>
      </c>
      <c r="P102" s="119">
        <f t="shared" si="20"/>
        <v>0</v>
      </c>
    </row>
    <row r="103" spans="2:16" ht="19.5" customHeight="1" thickBot="1">
      <c r="B103" s="21">
        <v>82</v>
      </c>
      <c r="C103" s="134" t="s">
        <v>82</v>
      </c>
      <c r="D103" s="136"/>
      <c r="E103" s="22" t="s">
        <v>168</v>
      </c>
      <c r="F103" s="23" t="s">
        <v>2</v>
      </c>
      <c r="G103" s="95">
        <v>100</v>
      </c>
      <c r="H103" s="102">
        <v>4.5</v>
      </c>
      <c r="I103" s="102">
        <v>70</v>
      </c>
      <c r="J103" s="102">
        <v>10</v>
      </c>
      <c r="K103" s="103">
        <v>2</v>
      </c>
      <c r="L103" s="123"/>
      <c r="M103" s="20"/>
      <c r="N103" s="117">
        <f t="shared" si="18"/>
        <v>0</v>
      </c>
      <c r="O103" s="119">
        <f t="shared" si="19"/>
        <v>0</v>
      </c>
      <c r="P103" s="119">
        <f t="shared" si="20"/>
        <v>0</v>
      </c>
    </row>
    <row r="104" spans="2:16" s="16" customFormat="1" ht="19.5" customHeight="1" thickBot="1">
      <c r="B104" s="32">
        <v>83</v>
      </c>
      <c r="C104" s="134" t="s">
        <v>73</v>
      </c>
      <c r="D104" s="136"/>
      <c r="E104" s="22" t="s">
        <v>169</v>
      </c>
      <c r="F104" s="23" t="s">
        <v>2</v>
      </c>
      <c r="G104" s="95">
        <v>500</v>
      </c>
      <c r="H104" s="102">
        <v>8</v>
      </c>
      <c r="I104" s="102">
        <v>70</v>
      </c>
      <c r="J104" s="102">
        <v>10</v>
      </c>
      <c r="K104" s="103">
        <v>2.5</v>
      </c>
      <c r="L104" s="123"/>
      <c r="M104" s="20"/>
      <c r="N104" s="117">
        <f t="shared" si="18"/>
        <v>0</v>
      </c>
      <c r="O104" s="119">
        <f t="shared" si="19"/>
        <v>0</v>
      </c>
      <c r="P104" s="119">
        <f t="shared" si="20"/>
        <v>0</v>
      </c>
    </row>
    <row r="105" spans="2:16" s="16" customFormat="1" ht="19.5" customHeight="1" thickBot="1">
      <c r="B105" s="21">
        <v>84</v>
      </c>
      <c r="C105" s="134" t="s">
        <v>83</v>
      </c>
      <c r="D105" s="136"/>
      <c r="E105" s="22" t="s">
        <v>170</v>
      </c>
      <c r="F105" s="23" t="s">
        <v>2</v>
      </c>
      <c r="G105" s="95">
        <v>100</v>
      </c>
      <c r="H105" s="102">
        <v>50</v>
      </c>
      <c r="I105" s="102">
        <v>40</v>
      </c>
      <c r="J105" s="102">
        <v>10</v>
      </c>
      <c r="K105" s="103">
        <v>10</v>
      </c>
      <c r="L105" s="123"/>
      <c r="M105" s="20"/>
      <c r="N105" s="117">
        <f t="shared" si="18"/>
        <v>0</v>
      </c>
      <c r="O105" s="119">
        <f t="shared" si="19"/>
        <v>0</v>
      </c>
      <c r="P105" s="119">
        <f t="shared" si="20"/>
        <v>0</v>
      </c>
    </row>
    <row r="106" spans="2:16" s="16" customFormat="1" ht="19.5" customHeight="1" thickBot="1">
      <c r="B106" s="32">
        <v>85</v>
      </c>
      <c r="C106" s="134" t="s">
        <v>83</v>
      </c>
      <c r="D106" s="136"/>
      <c r="E106" s="22" t="s">
        <v>171</v>
      </c>
      <c r="F106" s="23" t="s">
        <v>2</v>
      </c>
      <c r="G106" s="95">
        <v>100</v>
      </c>
      <c r="H106" s="102">
        <v>50</v>
      </c>
      <c r="I106" s="102">
        <v>50</v>
      </c>
      <c r="J106" s="102">
        <v>10</v>
      </c>
      <c r="K106" s="103">
        <v>10</v>
      </c>
      <c r="L106" s="123"/>
      <c r="M106" s="20"/>
      <c r="N106" s="117">
        <f t="shared" si="18"/>
        <v>0</v>
      </c>
      <c r="O106" s="119">
        <f t="shared" si="19"/>
        <v>0</v>
      </c>
      <c r="P106" s="119">
        <f t="shared" si="20"/>
        <v>0</v>
      </c>
    </row>
    <row r="107" spans="2:16" s="16" customFormat="1" ht="19.5" customHeight="1" thickBot="1">
      <c r="B107" s="21">
        <v>86</v>
      </c>
      <c r="C107" s="134" t="s">
        <v>83</v>
      </c>
      <c r="D107" s="136"/>
      <c r="E107" s="22" t="s">
        <v>84</v>
      </c>
      <c r="F107" s="23" t="s">
        <v>2</v>
      </c>
      <c r="G107" s="95">
        <v>100</v>
      </c>
      <c r="H107" s="102">
        <v>57</v>
      </c>
      <c r="I107" s="102">
        <v>200</v>
      </c>
      <c r="J107" s="102">
        <v>20</v>
      </c>
      <c r="K107" s="103">
        <v>20</v>
      </c>
      <c r="L107" s="123"/>
      <c r="M107" s="20"/>
      <c r="N107" s="117">
        <f t="shared" si="18"/>
        <v>0</v>
      </c>
      <c r="O107" s="119">
        <f t="shared" si="19"/>
        <v>0</v>
      </c>
      <c r="P107" s="119">
        <f t="shared" si="20"/>
        <v>0</v>
      </c>
    </row>
    <row r="108" spans="2:16" s="16" customFormat="1" ht="19.5" customHeight="1" thickBot="1">
      <c r="B108" s="32">
        <v>87</v>
      </c>
      <c r="C108" s="134" t="s">
        <v>85</v>
      </c>
      <c r="D108" s="136"/>
      <c r="E108" s="22" t="s">
        <v>86</v>
      </c>
      <c r="F108" s="23" t="s">
        <v>2</v>
      </c>
      <c r="G108" s="95">
        <v>100</v>
      </c>
      <c r="H108" s="102">
        <v>25</v>
      </c>
      <c r="I108" s="102">
        <v>30</v>
      </c>
      <c r="J108" s="102">
        <v>5</v>
      </c>
      <c r="K108" s="103">
        <v>3.69</v>
      </c>
      <c r="L108" s="123"/>
      <c r="M108" s="20"/>
      <c r="N108" s="117">
        <f t="shared" si="18"/>
        <v>0</v>
      </c>
      <c r="O108" s="119">
        <f t="shared" si="19"/>
        <v>0</v>
      </c>
      <c r="P108" s="119">
        <f t="shared" si="20"/>
        <v>0</v>
      </c>
    </row>
    <row r="109" spans="2:16" s="16" customFormat="1" ht="19.5" customHeight="1" thickBot="1">
      <c r="B109" s="21">
        <v>88</v>
      </c>
      <c r="C109" s="134" t="s">
        <v>87</v>
      </c>
      <c r="D109" s="136"/>
      <c r="E109" s="22" t="s">
        <v>88</v>
      </c>
      <c r="F109" s="41" t="s">
        <v>11</v>
      </c>
      <c r="G109" s="95">
        <v>50</v>
      </c>
      <c r="H109" s="102">
        <v>67</v>
      </c>
      <c r="I109" s="102">
        <v>60</v>
      </c>
      <c r="J109" s="102">
        <v>15</v>
      </c>
      <c r="K109" s="103">
        <v>25</v>
      </c>
      <c r="L109" s="123"/>
      <c r="M109" s="20"/>
      <c r="N109" s="117">
        <f t="shared" si="18"/>
        <v>0</v>
      </c>
      <c r="O109" s="119">
        <f t="shared" si="19"/>
        <v>0</v>
      </c>
      <c r="P109" s="119">
        <f t="shared" si="20"/>
        <v>0</v>
      </c>
    </row>
    <row r="110" spans="2:16" s="16" customFormat="1" ht="19.5" customHeight="1" thickBot="1">
      <c r="B110" s="32">
        <v>89</v>
      </c>
      <c r="C110" s="134" t="s">
        <v>87</v>
      </c>
      <c r="D110" s="136"/>
      <c r="E110" s="22" t="s">
        <v>89</v>
      </c>
      <c r="F110" s="41" t="s">
        <v>11</v>
      </c>
      <c r="G110" s="95">
        <v>300</v>
      </c>
      <c r="H110" s="102">
        <v>83.5</v>
      </c>
      <c r="I110" s="102">
        <v>60</v>
      </c>
      <c r="J110" s="102">
        <v>15</v>
      </c>
      <c r="K110" s="103">
        <v>46</v>
      </c>
      <c r="L110" s="123"/>
      <c r="M110" s="20"/>
      <c r="N110" s="117">
        <f t="shared" si="18"/>
        <v>0</v>
      </c>
      <c r="O110" s="119">
        <f t="shared" si="19"/>
        <v>0</v>
      </c>
      <c r="P110" s="119">
        <f t="shared" si="20"/>
        <v>0</v>
      </c>
    </row>
    <row r="111" spans="2:16" s="16" customFormat="1" ht="36" customHeight="1" thickBot="1">
      <c r="B111" s="21">
        <v>90</v>
      </c>
      <c r="C111" s="134" t="s">
        <v>90</v>
      </c>
      <c r="D111" s="136"/>
      <c r="E111" s="22" t="s">
        <v>172</v>
      </c>
      <c r="F111" s="41" t="s">
        <v>11</v>
      </c>
      <c r="G111" s="95">
        <v>100</v>
      </c>
      <c r="H111" s="102">
        <v>229</v>
      </c>
      <c r="I111" s="102">
        <v>150</v>
      </c>
      <c r="J111" s="102">
        <v>40</v>
      </c>
      <c r="K111" s="103">
        <v>70</v>
      </c>
      <c r="L111" s="123"/>
      <c r="M111" s="20"/>
      <c r="N111" s="117">
        <f t="shared" si="18"/>
        <v>0</v>
      </c>
      <c r="O111" s="119">
        <f t="shared" si="19"/>
        <v>0</v>
      </c>
      <c r="P111" s="119">
        <f t="shared" si="20"/>
        <v>0</v>
      </c>
    </row>
    <row r="112" spans="2:16" s="16" customFormat="1" ht="47.25" customHeight="1" thickBot="1">
      <c r="B112" s="32">
        <v>91</v>
      </c>
      <c r="C112" s="134" t="s">
        <v>90</v>
      </c>
      <c r="D112" s="136"/>
      <c r="E112" s="22" t="s">
        <v>91</v>
      </c>
      <c r="F112" s="41" t="s">
        <v>11</v>
      </c>
      <c r="G112" s="95">
        <v>100</v>
      </c>
      <c r="H112" s="102">
        <v>313.25</v>
      </c>
      <c r="I112" s="102"/>
      <c r="J112" s="102">
        <v>45</v>
      </c>
      <c r="K112" s="103">
        <v>80</v>
      </c>
      <c r="L112" s="123"/>
      <c r="M112" s="20"/>
      <c r="N112" s="117">
        <f t="shared" si="18"/>
        <v>0</v>
      </c>
      <c r="O112" s="119">
        <f t="shared" si="19"/>
        <v>0</v>
      </c>
      <c r="P112" s="119">
        <f t="shared" si="20"/>
        <v>0</v>
      </c>
    </row>
    <row r="113" spans="2:16" s="16" customFormat="1" ht="36.75" customHeight="1" thickBot="1">
      <c r="B113" s="21">
        <v>92</v>
      </c>
      <c r="C113" s="134" t="s">
        <v>55</v>
      </c>
      <c r="D113" s="136"/>
      <c r="E113" s="22" t="s">
        <v>92</v>
      </c>
      <c r="F113" s="23" t="s">
        <v>2</v>
      </c>
      <c r="G113" s="95">
        <v>200</v>
      </c>
      <c r="H113" s="102">
        <v>61</v>
      </c>
      <c r="I113" s="102">
        <v>30</v>
      </c>
      <c r="J113" s="102">
        <v>5</v>
      </c>
      <c r="K113" s="103">
        <v>20</v>
      </c>
      <c r="L113" s="123"/>
      <c r="M113" s="20"/>
      <c r="N113" s="117">
        <f t="shared" si="18"/>
        <v>0</v>
      </c>
      <c r="O113" s="119">
        <f t="shared" si="19"/>
        <v>0</v>
      </c>
      <c r="P113" s="119">
        <f t="shared" si="20"/>
        <v>0</v>
      </c>
    </row>
    <row r="114" spans="2:16" s="16" customFormat="1" ht="36.75" customHeight="1" thickBot="1">
      <c r="B114" s="32">
        <v>93</v>
      </c>
      <c r="C114" s="134" t="s">
        <v>173</v>
      </c>
      <c r="D114" s="136"/>
      <c r="E114" s="22" t="s">
        <v>93</v>
      </c>
      <c r="F114" s="23" t="s">
        <v>2</v>
      </c>
      <c r="G114" s="95">
        <v>100</v>
      </c>
      <c r="H114" s="102">
        <v>49.2</v>
      </c>
      <c r="I114" s="102">
        <v>30</v>
      </c>
      <c r="J114" s="102">
        <v>5</v>
      </c>
      <c r="K114" s="103">
        <v>10</v>
      </c>
      <c r="L114" s="123"/>
      <c r="M114" s="20"/>
      <c r="N114" s="117">
        <f t="shared" si="18"/>
        <v>0</v>
      </c>
      <c r="O114" s="119">
        <f t="shared" si="19"/>
        <v>0</v>
      </c>
      <c r="P114" s="119">
        <f t="shared" si="20"/>
        <v>0</v>
      </c>
    </row>
    <row r="115" spans="2:16" s="16" customFormat="1" ht="36.75" customHeight="1" thickBot="1">
      <c r="B115" s="21">
        <v>94</v>
      </c>
      <c r="C115" s="134" t="s">
        <v>94</v>
      </c>
      <c r="D115" s="136"/>
      <c r="E115" s="22" t="s">
        <v>95</v>
      </c>
      <c r="F115" s="41" t="s">
        <v>11</v>
      </c>
      <c r="G115" s="95">
        <v>200</v>
      </c>
      <c r="H115" s="102">
        <v>84</v>
      </c>
      <c r="I115" s="102">
        <v>60</v>
      </c>
      <c r="J115" s="102">
        <v>15</v>
      </c>
      <c r="K115" s="103">
        <v>45</v>
      </c>
      <c r="L115" s="123"/>
      <c r="M115" s="20"/>
      <c r="N115" s="117">
        <f t="shared" si="18"/>
        <v>0</v>
      </c>
      <c r="O115" s="119">
        <f t="shared" si="19"/>
        <v>0</v>
      </c>
      <c r="P115" s="119">
        <f t="shared" si="20"/>
        <v>0</v>
      </c>
    </row>
    <row r="116" spans="2:16" s="16" customFormat="1" ht="36.75" customHeight="1" thickBot="1">
      <c r="B116" s="32">
        <v>95</v>
      </c>
      <c r="C116" s="159" t="s">
        <v>96</v>
      </c>
      <c r="D116" s="160"/>
      <c r="E116" s="48" t="s">
        <v>97</v>
      </c>
      <c r="F116" s="49" t="s">
        <v>11</v>
      </c>
      <c r="G116" s="96">
        <v>500</v>
      </c>
      <c r="H116" s="104">
        <v>10</v>
      </c>
      <c r="I116" s="104">
        <v>20</v>
      </c>
      <c r="J116" s="104">
        <v>6</v>
      </c>
      <c r="K116" s="105">
        <v>11</v>
      </c>
      <c r="L116" s="123"/>
      <c r="M116" s="20"/>
      <c r="N116" s="117">
        <f t="shared" si="18"/>
        <v>0</v>
      </c>
      <c r="O116" s="119">
        <f t="shared" si="19"/>
        <v>0</v>
      </c>
      <c r="P116" s="119">
        <f t="shared" si="20"/>
        <v>0</v>
      </c>
    </row>
    <row r="117" spans="2:16" s="16" customFormat="1" ht="19.5" customHeight="1" thickBot="1">
      <c r="B117" s="174" t="s">
        <v>197</v>
      </c>
      <c r="C117" s="175"/>
      <c r="D117" s="175"/>
      <c r="E117" s="175"/>
      <c r="F117" s="175"/>
      <c r="G117" s="28"/>
      <c r="H117" s="28"/>
      <c r="I117" s="28"/>
      <c r="J117" s="28"/>
      <c r="K117" s="28"/>
      <c r="L117" s="124"/>
      <c r="M117" s="28"/>
      <c r="N117" s="118">
        <f>SUM(N95:N116)</f>
        <v>0</v>
      </c>
      <c r="O117" s="51"/>
      <c r="P117" s="119">
        <f>SUM(P95:P116)</f>
        <v>0</v>
      </c>
    </row>
    <row r="118" spans="2:16" s="16" customFormat="1" ht="24.75" customHeight="1" thickBot="1">
      <c r="B118" s="179" t="s">
        <v>98</v>
      </c>
      <c r="C118" s="187"/>
      <c r="D118" s="187"/>
      <c r="E118" s="187"/>
      <c r="F118" s="187"/>
      <c r="G118" s="187"/>
      <c r="H118" s="85"/>
      <c r="I118" s="85"/>
      <c r="J118" s="85"/>
      <c r="K118" s="85"/>
      <c r="L118" s="125"/>
      <c r="M118" s="30"/>
      <c r="N118" s="70"/>
      <c r="O118" s="51"/>
      <c r="P118" s="51"/>
    </row>
    <row r="119" spans="2:16" s="16" customFormat="1" ht="35.25" customHeight="1" thickBot="1">
      <c r="B119" s="31">
        <v>96</v>
      </c>
      <c r="C119" s="165" t="s">
        <v>174</v>
      </c>
      <c r="D119" s="166"/>
      <c r="E119" s="18" t="s">
        <v>99</v>
      </c>
      <c r="F119" s="19" t="s">
        <v>11</v>
      </c>
      <c r="G119" s="94">
        <v>600</v>
      </c>
      <c r="H119" s="101"/>
      <c r="I119" s="99">
        <v>20</v>
      </c>
      <c r="J119" s="99">
        <v>15</v>
      </c>
      <c r="K119" s="101">
        <v>1.5</v>
      </c>
      <c r="L119" s="123"/>
      <c r="M119" s="20"/>
      <c r="N119" s="117">
        <f>G119*L119</f>
        <v>0</v>
      </c>
      <c r="O119" s="119">
        <f>L119*1.23</f>
        <v>0</v>
      </c>
      <c r="P119" s="119">
        <f>G119*O119</f>
        <v>0</v>
      </c>
    </row>
    <row r="120" spans="2:16" s="16" customFormat="1" ht="35.25" customHeight="1" thickBot="1">
      <c r="B120" s="32">
        <v>97</v>
      </c>
      <c r="C120" s="134" t="s">
        <v>175</v>
      </c>
      <c r="D120" s="136"/>
      <c r="E120" s="33" t="s">
        <v>176</v>
      </c>
      <c r="F120" s="41" t="s">
        <v>11</v>
      </c>
      <c r="G120" s="95">
        <v>800</v>
      </c>
      <c r="H120" s="103"/>
      <c r="I120" s="102">
        <v>12</v>
      </c>
      <c r="J120" s="102">
        <v>6</v>
      </c>
      <c r="K120" s="103">
        <v>0.55000000000000004</v>
      </c>
      <c r="L120" s="123"/>
      <c r="M120" s="20"/>
      <c r="N120" s="117">
        <f t="shared" ref="N120:N125" si="21">G120*L120</f>
        <v>0</v>
      </c>
      <c r="O120" s="119">
        <f t="shared" ref="O120:O125" si="22">L120*1.23</f>
        <v>0</v>
      </c>
      <c r="P120" s="119">
        <f t="shared" ref="P120:P125" si="23">G120*O120</f>
        <v>0</v>
      </c>
    </row>
    <row r="121" spans="2:16" ht="36" customHeight="1" thickBot="1">
      <c r="B121" s="31">
        <v>98</v>
      </c>
      <c r="C121" s="165" t="s">
        <v>177</v>
      </c>
      <c r="D121" s="166"/>
      <c r="E121" s="46" t="s">
        <v>178</v>
      </c>
      <c r="F121" s="41" t="s">
        <v>11</v>
      </c>
      <c r="G121" s="95">
        <v>3000</v>
      </c>
      <c r="H121" s="103"/>
      <c r="I121" s="102"/>
      <c r="J121" s="102">
        <v>1</v>
      </c>
      <c r="K121" s="103"/>
      <c r="L121" s="123"/>
      <c r="M121" s="20"/>
      <c r="N121" s="117">
        <f t="shared" si="21"/>
        <v>0</v>
      </c>
      <c r="O121" s="119">
        <f t="shared" si="22"/>
        <v>0</v>
      </c>
      <c r="P121" s="119">
        <f t="shared" si="23"/>
        <v>0</v>
      </c>
    </row>
    <row r="122" spans="2:16" s="16" customFormat="1" ht="20.25" customHeight="1" thickBot="1">
      <c r="B122" s="32">
        <v>99</v>
      </c>
      <c r="C122" s="134" t="s">
        <v>100</v>
      </c>
      <c r="D122" s="136"/>
      <c r="E122" s="22" t="s">
        <v>101</v>
      </c>
      <c r="F122" s="23" t="s">
        <v>66</v>
      </c>
      <c r="G122" s="95">
        <v>100</v>
      </c>
      <c r="H122" s="103">
        <v>260</v>
      </c>
      <c r="I122" s="102">
        <v>400</v>
      </c>
      <c r="J122" s="102">
        <v>80</v>
      </c>
      <c r="K122" s="103">
        <v>150</v>
      </c>
      <c r="L122" s="123"/>
      <c r="M122" s="20"/>
      <c r="N122" s="117">
        <f t="shared" si="21"/>
        <v>0</v>
      </c>
      <c r="O122" s="119">
        <f t="shared" si="22"/>
        <v>0</v>
      </c>
      <c r="P122" s="119">
        <f t="shared" si="23"/>
        <v>0</v>
      </c>
    </row>
    <row r="123" spans="2:16" s="16" customFormat="1" ht="20.25" customHeight="1" thickBot="1">
      <c r="B123" s="31">
        <v>100</v>
      </c>
      <c r="C123" s="134" t="s">
        <v>100</v>
      </c>
      <c r="D123" s="136"/>
      <c r="E123" s="51" t="s">
        <v>102</v>
      </c>
      <c r="F123" s="47" t="s">
        <v>66</v>
      </c>
      <c r="G123" s="95">
        <v>100</v>
      </c>
      <c r="H123" s="103">
        <v>320</v>
      </c>
      <c r="I123" s="102">
        <v>400</v>
      </c>
      <c r="J123" s="102">
        <v>200</v>
      </c>
      <c r="K123" s="103">
        <v>200</v>
      </c>
      <c r="L123" s="123"/>
      <c r="M123" s="20"/>
      <c r="N123" s="117">
        <f t="shared" si="21"/>
        <v>0</v>
      </c>
      <c r="O123" s="119">
        <f t="shared" si="22"/>
        <v>0</v>
      </c>
      <c r="P123" s="119">
        <f t="shared" si="23"/>
        <v>0</v>
      </c>
    </row>
    <row r="124" spans="2:16" s="16" customFormat="1" ht="20.25" customHeight="1" thickBot="1">
      <c r="B124" s="32">
        <v>101</v>
      </c>
      <c r="C124" s="134" t="s">
        <v>100</v>
      </c>
      <c r="D124" s="136"/>
      <c r="E124" s="51" t="s">
        <v>179</v>
      </c>
      <c r="F124" s="47" t="s">
        <v>66</v>
      </c>
      <c r="G124" s="95">
        <v>100</v>
      </c>
      <c r="H124" s="103">
        <v>130</v>
      </c>
      <c r="I124" s="102">
        <v>100</v>
      </c>
      <c r="J124" s="102">
        <v>50</v>
      </c>
      <c r="K124" s="103">
        <v>15</v>
      </c>
      <c r="L124" s="123"/>
      <c r="M124" s="20"/>
      <c r="N124" s="117">
        <f t="shared" si="21"/>
        <v>0</v>
      </c>
      <c r="O124" s="119">
        <f t="shared" si="22"/>
        <v>0</v>
      </c>
      <c r="P124" s="119">
        <f t="shared" si="23"/>
        <v>0</v>
      </c>
    </row>
    <row r="125" spans="2:16" s="16" customFormat="1" ht="20.25" customHeight="1" thickBot="1">
      <c r="B125" s="31">
        <v>102</v>
      </c>
      <c r="C125" s="159" t="s">
        <v>100</v>
      </c>
      <c r="D125" s="160"/>
      <c r="E125" s="52" t="s">
        <v>180</v>
      </c>
      <c r="F125" s="53" t="s">
        <v>66</v>
      </c>
      <c r="G125" s="96">
        <v>30</v>
      </c>
      <c r="H125" s="105">
        <v>301</v>
      </c>
      <c r="I125" s="104">
        <v>500</v>
      </c>
      <c r="J125" s="104">
        <v>50</v>
      </c>
      <c r="K125" s="105">
        <v>185</v>
      </c>
      <c r="L125" s="123"/>
      <c r="M125" s="20"/>
      <c r="N125" s="117">
        <f t="shared" si="21"/>
        <v>0</v>
      </c>
      <c r="O125" s="119">
        <f t="shared" si="22"/>
        <v>0</v>
      </c>
      <c r="P125" s="119">
        <f t="shared" si="23"/>
        <v>0</v>
      </c>
    </row>
    <row r="126" spans="2:16" s="16" customFormat="1" ht="21" customHeight="1" thickBot="1">
      <c r="B126" s="185" t="s">
        <v>198</v>
      </c>
      <c r="C126" s="186"/>
      <c r="D126" s="186"/>
      <c r="E126" s="186"/>
      <c r="F126" s="186"/>
      <c r="G126" s="54"/>
      <c r="H126" s="54"/>
      <c r="I126" s="54"/>
      <c r="J126" s="54"/>
      <c r="K126" s="54"/>
      <c r="L126" s="124"/>
      <c r="M126" s="28"/>
      <c r="N126" s="118">
        <f>SUM(N119:N125)</f>
        <v>0</v>
      </c>
      <c r="O126" s="51"/>
      <c r="P126" s="119">
        <f>SUM(P119:P125)</f>
        <v>0</v>
      </c>
    </row>
    <row r="127" spans="2:16" s="16" customFormat="1" ht="22.5" customHeight="1" thickBot="1">
      <c r="B127" s="138" t="s">
        <v>103</v>
      </c>
      <c r="C127" s="139"/>
      <c r="D127" s="139"/>
      <c r="E127" s="139"/>
      <c r="F127" s="139"/>
      <c r="G127" s="139"/>
      <c r="H127" s="80"/>
      <c r="I127" s="80"/>
      <c r="J127" s="80"/>
      <c r="K127" s="80"/>
      <c r="L127" s="125"/>
      <c r="M127" s="30"/>
      <c r="N127" s="70"/>
      <c r="O127" s="51"/>
      <c r="P127" s="51"/>
    </row>
    <row r="128" spans="2:16" s="16" customFormat="1" ht="22.5" customHeight="1" thickBot="1">
      <c r="B128" s="55">
        <v>103</v>
      </c>
      <c r="C128" s="201" t="s">
        <v>181</v>
      </c>
      <c r="D128" s="202"/>
      <c r="E128" s="56" t="s">
        <v>182</v>
      </c>
      <c r="F128" s="57" t="s">
        <v>15</v>
      </c>
      <c r="G128" s="94">
        <v>4500</v>
      </c>
      <c r="H128" s="99">
        <v>54</v>
      </c>
      <c r="I128" s="99">
        <v>148</v>
      </c>
      <c r="J128" s="99">
        <v>20</v>
      </c>
      <c r="K128" s="109">
        <v>50</v>
      </c>
      <c r="L128" s="123"/>
      <c r="M128" s="20"/>
      <c r="N128" s="117">
        <f>G128*L128</f>
        <v>0</v>
      </c>
      <c r="O128" s="119">
        <f>L128*1.23</f>
        <v>0</v>
      </c>
      <c r="P128" s="119">
        <f>G128*O128</f>
        <v>0</v>
      </c>
    </row>
    <row r="129" spans="2:16" s="16" customFormat="1" ht="37.5" customHeight="1" thickBot="1">
      <c r="B129" s="55">
        <v>104</v>
      </c>
      <c r="C129" s="199" t="s">
        <v>181</v>
      </c>
      <c r="D129" s="200"/>
      <c r="E129" s="46" t="s">
        <v>183</v>
      </c>
      <c r="F129" s="57" t="s">
        <v>15</v>
      </c>
      <c r="G129" s="95">
        <v>100</v>
      </c>
      <c r="H129" s="102">
        <v>25</v>
      </c>
      <c r="I129" s="102">
        <v>61.5</v>
      </c>
      <c r="J129" s="102">
        <v>30</v>
      </c>
      <c r="K129" s="103">
        <v>50</v>
      </c>
      <c r="L129" s="123"/>
      <c r="M129" s="20"/>
      <c r="N129" s="117">
        <f t="shared" ref="N129:N131" si="24">G129*L129</f>
        <v>0</v>
      </c>
      <c r="O129" s="119">
        <f t="shared" ref="O129:O131" si="25">L129*1.23</f>
        <v>0</v>
      </c>
      <c r="P129" s="119">
        <f t="shared" ref="P129:P131" si="26">G129*O129</f>
        <v>0</v>
      </c>
    </row>
    <row r="130" spans="2:16" ht="33.75" customHeight="1" thickBot="1">
      <c r="B130" s="55">
        <v>105</v>
      </c>
      <c r="C130" s="199" t="s">
        <v>181</v>
      </c>
      <c r="D130" s="200"/>
      <c r="E130" s="46" t="s">
        <v>184</v>
      </c>
      <c r="F130" s="57" t="s">
        <v>15</v>
      </c>
      <c r="G130" s="95">
        <v>100</v>
      </c>
      <c r="H130" s="102">
        <v>61.9</v>
      </c>
      <c r="I130" s="102">
        <v>61.5</v>
      </c>
      <c r="J130" s="102">
        <v>30</v>
      </c>
      <c r="K130" s="103">
        <v>50</v>
      </c>
      <c r="L130" s="123"/>
      <c r="M130" s="20"/>
      <c r="N130" s="117">
        <f t="shared" si="24"/>
        <v>0</v>
      </c>
      <c r="O130" s="119">
        <f t="shared" si="25"/>
        <v>0</v>
      </c>
      <c r="P130" s="119">
        <f t="shared" si="26"/>
        <v>0</v>
      </c>
    </row>
    <row r="131" spans="2:16" ht="24.75" customHeight="1" thickBot="1">
      <c r="B131" s="58">
        <v>106</v>
      </c>
      <c r="C131" s="203" t="s">
        <v>181</v>
      </c>
      <c r="D131" s="204"/>
      <c r="E131" s="59" t="s">
        <v>185</v>
      </c>
      <c r="F131" s="60" t="s">
        <v>15</v>
      </c>
      <c r="G131" s="96">
        <v>50</v>
      </c>
      <c r="H131" s="104">
        <v>137</v>
      </c>
      <c r="I131" s="104">
        <v>155</v>
      </c>
      <c r="J131" s="104">
        <v>200</v>
      </c>
      <c r="K131" s="105">
        <v>60</v>
      </c>
      <c r="L131" s="123"/>
      <c r="M131" s="20"/>
      <c r="N131" s="117">
        <f t="shared" si="24"/>
        <v>0</v>
      </c>
      <c r="O131" s="119">
        <f t="shared" si="25"/>
        <v>0</v>
      </c>
      <c r="P131" s="119">
        <f t="shared" si="26"/>
        <v>0</v>
      </c>
    </row>
    <row r="132" spans="2:16" ht="18" customHeight="1" thickBot="1">
      <c r="B132" s="181" t="s">
        <v>199</v>
      </c>
      <c r="C132" s="182"/>
      <c r="D132" s="182"/>
      <c r="E132" s="182"/>
      <c r="F132" s="61"/>
      <c r="G132" s="54"/>
      <c r="H132" s="54"/>
      <c r="I132" s="54"/>
      <c r="J132" s="54"/>
      <c r="K132" s="54"/>
      <c r="L132" s="124"/>
      <c r="M132" s="28"/>
      <c r="N132" s="118">
        <f>SUM(N128:N131)</f>
        <v>0</v>
      </c>
      <c r="O132" s="76"/>
      <c r="P132" s="120">
        <f>SUM(P128:P131)</f>
        <v>0</v>
      </c>
    </row>
    <row r="133" spans="2:16" ht="22.5" customHeight="1" thickBot="1">
      <c r="B133" s="183" t="s">
        <v>104</v>
      </c>
      <c r="C133" s="184"/>
      <c r="D133" s="184"/>
      <c r="E133" s="184"/>
      <c r="F133" s="184"/>
      <c r="G133" s="184"/>
      <c r="H133" s="86"/>
      <c r="I133" s="86"/>
      <c r="J133" s="86"/>
      <c r="K133" s="86"/>
      <c r="L133" s="125"/>
      <c r="M133" s="30"/>
      <c r="N133" s="70"/>
      <c r="O133" s="76"/>
      <c r="P133" s="76"/>
    </row>
    <row r="134" spans="2:16" ht="18" customHeight="1" thickBot="1">
      <c r="B134" s="62">
        <v>107</v>
      </c>
      <c r="C134" s="197" t="s">
        <v>186</v>
      </c>
      <c r="D134" s="198"/>
      <c r="E134" s="63" t="s">
        <v>105</v>
      </c>
      <c r="F134" s="19" t="s">
        <v>11</v>
      </c>
      <c r="G134" s="94">
        <v>8000</v>
      </c>
      <c r="H134" s="99">
        <v>3.1</v>
      </c>
      <c r="I134" s="99">
        <v>0.1</v>
      </c>
      <c r="J134" s="99">
        <v>10</v>
      </c>
      <c r="K134" s="101">
        <v>0.5</v>
      </c>
      <c r="L134" s="123"/>
      <c r="M134" s="20"/>
      <c r="N134" s="117">
        <f>G134*L134</f>
        <v>0</v>
      </c>
      <c r="O134" s="120">
        <f>L134*1.23</f>
        <v>0</v>
      </c>
      <c r="P134" s="120">
        <f>G134*O134</f>
        <v>0</v>
      </c>
    </row>
    <row r="135" spans="2:16" ht="36" customHeight="1" thickBot="1">
      <c r="B135" s="50">
        <v>108</v>
      </c>
      <c r="C135" s="165" t="s">
        <v>187</v>
      </c>
      <c r="D135" s="166"/>
      <c r="E135" s="46" t="s">
        <v>188</v>
      </c>
      <c r="F135" s="41" t="s">
        <v>11</v>
      </c>
      <c r="G135" s="95">
        <v>2500</v>
      </c>
      <c r="H135" s="102"/>
      <c r="I135" s="102">
        <v>5</v>
      </c>
      <c r="J135" s="102">
        <v>5</v>
      </c>
      <c r="K135" s="103">
        <v>2</v>
      </c>
      <c r="L135" s="123"/>
      <c r="M135" s="20"/>
      <c r="N135" s="117">
        <f t="shared" ref="N135:N139" si="27">G135*L135</f>
        <v>0</v>
      </c>
      <c r="O135" s="120">
        <f t="shared" ref="O135:O139" si="28">L135*1.23</f>
        <v>0</v>
      </c>
      <c r="P135" s="120">
        <f t="shared" ref="P135:P139" si="29">G135*O135</f>
        <v>0</v>
      </c>
    </row>
    <row r="136" spans="2:16" ht="33.75" customHeight="1" thickBot="1">
      <c r="B136" s="50">
        <v>109</v>
      </c>
      <c r="C136" s="165" t="s">
        <v>187</v>
      </c>
      <c r="D136" s="166"/>
      <c r="E136" s="46" t="s">
        <v>189</v>
      </c>
      <c r="F136" s="41" t="s">
        <v>11</v>
      </c>
      <c r="G136" s="95">
        <v>3500</v>
      </c>
      <c r="H136" s="102"/>
      <c r="I136" s="102">
        <v>5</v>
      </c>
      <c r="J136" s="102">
        <v>3</v>
      </c>
      <c r="K136" s="103">
        <v>2</v>
      </c>
      <c r="L136" s="123"/>
      <c r="M136" s="20"/>
      <c r="N136" s="117">
        <f t="shared" si="27"/>
        <v>0</v>
      </c>
      <c r="O136" s="120">
        <f t="shared" si="28"/>
        <v>0</v>
      </c>
      <c r="P136" s="120">
        <f t="shared" si="29"/>
        <v>0</v>
      </c>
    </row>
    <row r="137" spans="2:16" ht="39.75" customHeight="1" thickBot="1">
      <c r="B137" s="64">
        <v>110</v>
      </c>
      <c r="C137" s="199" t="s">
        <v>107</v>
      </c>
      <c r="D137" s="200"/>
      <c r="E137" s="46" t="s">
        <v>108</v>
      </c>
      <c r="F137" s="47" t="s">
        <v>2</v>
      </c>
      <c r="G137" s="95">
        <v>39</v>
      </c>
      <c r="H137" s="102">
        <v>360</v>
      </c>
      <c r="I137" s="102">
        <v>400</v>
      </c>
      <c r="J137" s="102">
        <v>75</v>
      </c>
      <c r="K137" s="103">
        <v>100</v>
      </c>
      <c r="L137" s="123"/>
      <c r="M137" s="20"/>
      <c r="N137" s="117">
        <f t="shared" si="27"/>
        <v>0</v>
      </c>
      <c r="O137" s="120">
        <f t="shared" si="28"/>
        <v>0</v>
      </c>
      <c r="P137" s="120">
        <f t="shared" si="29"/>
        <v>0</v>
      </c>
    </row>
    <row r="138" spans="2:16" ht="36" customHeight="1" thickBot="1">
      <c r="B138" s="50">
        <v>111</v>
      </c>
      <c r="C138" s="201" t="s">
        <v>190</v>
      </c>
      <c r="D138" s="202"/>
      <c r="E138" s="56" t="s">
        <v>191</v>
      </c>
      <c r="F138" s="41" t="s">
        <v>11</v>
      </c>
      <c r="G138" s="97">
        <v>1500</v>
      </c>
      <c r="H138" s="110">
        <v>11</v>
      </c>
      <c r="I138" s="110">
        <v>30</v>
      </c>
      <c r="J138" s="110">
        <v>20</v>
      </c>
      <c r="K138" s="111">
        <v>5</v>
      </c>
      <c r="L138" s="123"/>
      <c r="M138" s="20"/>
      <c r="N138" s="117">
        <f t="shared" si="27"/>
        <v>0</v>
      </c>
      <c r="O138" s="120">
        <f t="shared" si="28"/>
        <v>0</v>
      </c>
      <c r="P138" s="120">
        <f t="shared" si="29"/>
        <v>0</v>
      </c>
    </row>
    <row r="139" spans="2:16" ht="20.25" customHeight="1" thickBot="1">
      <c r="B139" s="65">
        <v>112</v>
      </c>
      <c r="C139" s="203" t="s">
        <v>192</v>
      </c>
      <c r="D139" s="204"/>
      <c r="E139" s="66" t="s">
        <v>106</v>
      </c>
      <c r="F139" s="49" t="s">
        <v>11</v>
      </c>
      <c r="G139" s="98">
        <v>1500</v>
      </c>
      <c r="H139" s="112">
        <v>15.7</v>
      </c>
      <c r="I139" s="112">
        <v>20</v>
      </c>
      <c r="J139" s="112">
        <v>15</v>
      </c>
      <c r="K139" s="113">
        <v>0.5</v>
      </c>
      <c r="L139" s="123"/>
      <c r="M139" s="20"/>
      <c r="N139" s="117">
        <f t="shared" si="27"/>
        <v>0</v>
      </c>
      <c r="O139" s="120">
        <f t="shared" si="28"/>
        <v>0</v>
      </c>
      <c r="P139" s="120">
        <f t="shared" si="29"/>
        <v>0</v>
      </c>
    </row>
    <row r="140" spans="2:16" ht="22.5" customHeight="1" thickBot="1">
      <c r="B140" s="193" t="s">
        <v>200</v>
      </c>
      <c r="C140" s="194"/>
      <c r="D140" s="194"/>
      <c r="E140" s="194"/>
      <c r="F140" s="194"/>
      <c r="G140" s="194"/>
      <c r="H140" s="84"/>
      <c r="I140" s="84"/>
      <c r="J140" s="84"/>
      <c r="K140" s="84"/>
      <c r="L140" s="28"/>
      <c r="M140" s="28"/>
      <c r="N140" s="118">
        <f>SUM(N134:N139)</f>
        <v>0</v>
      </c>
      <c r="O140" s="76"/>
      <c r="P140" s="120">
        <f>SUM(P134:P139)</f>
        <v>0</v>
      </c>
    </row>
    <row r="141" spans="2:16" ht="11.25" customHeight="1" thickBot="1">
      <c r="B141" s="195"/>
      <c r="C141" s="195"/>
      <c r="D141" s="195"/>
      <c r="E141" s="195"/>
      <c r="F141" s="195"/>
      <c r="G141" s="67"/>
      <c r="H141" s="93"/>
      <c r="I141" s="93"/>
      <c r="J141" s="93"/>
      <c r="K141" s="93"/>
      <c r="L141" s="68"/>
      <c r="M141" s="68"/>
      <c r="N141" s="69"/>
    </row>
    <row r="142" spans="2:16" ht="20.25" customHeight="1" thickBot="1">
      <c r="B142" s="185" t="s">
        <v>209</v>
      </c>
      <c r="C142" s="186"/>
      <c r="D142" s="186"/>
      <c r="E142" s="186"/>
      <c r="F142" s="186"/>
      <c r="G142" s="186"/>
      <c r="H142" s="84"/>
      <c r="I142" s="84"/>
      <c r="J142" s="84"/>
      <c r="K142" s="84"/>
      <c r="L142" s="70"/>
      <c r="M142" s="70"/>
      <c r="N142" s="29">
        <f>N140+N132+N126+N117+N93+N77+N67+N59+N41+N18</f>
        <v>0</v>
      </c>
      <c r="P142" s="122">
        <f>P140+P132+P126+P117+P93+P77+P67+P59+P41+P18</f>
        <v>0</v>
      </c>
    </row>
    <row r="143" spans="2:16" ht="11.25" customHeight="1" thickBot="1">
      <c r="B143" s="196"/>
      <c r="C143" s="196"/>
      <c r="D143" s="196"/>
      <c r="E143" s="196"/>
      <c r="F143" s="196"/>
      <c r="G143" s="196"/>
      <c r="H143" s="89"/>
      <c r="I143" s="89"/>
      <c r="J143" s="89"/>
      <c r="K143" s="89"/>
      <c r="L143" s="1"/>
      <c r="M143" s="1"/>
    </row>
    <row r="144" spans="2:16" ht="20.25" customHeight="1" thickBot="1">
      <c r="B144" s="185" t="s">
        <v>213</v>
      </c>
      <c r="C144" s="186"/>
      <c r="D144" s="186"/>
      <c r="E144" s="186"/>
      <c r="F144" s="186"/>
      <c r="G144" s="186"/>
      <c r="H144" s="84"/>
      <c r="I144" s="84"/>
      <c r="J144" s="84"/>
      <c r="K144" s="84"/>
      <c r="L144" s="71"/>
      <c r="M144" s="71"/>
      <c r="N144" s="29">
        <f>N142*3</f>
        <v>0</v>
      </c>
      <c r="P144" s="122">
        <f>P142*3</f>
        <v>0</v>
      </c>
    </row>
    <row r="145" spans="2:16" ht="11.25" customHeight="1">
      <c r="B145" s="196"/>
      <c r="C145" s="196"/>
      <c r="D145" s="196"/>
      <c r="E145" s="196"/>
      <c r="F145" s="196"/>
      <c r="G145" s="196"/>
      <c r="H145" s="89"/>
      <c r="I145" s="89"/>
      <c r="J145" s="89"/>
      <c r="K145" s="89"/>
    </row>
    <row r="146" spans="2:16" ht="11.25" customHeight="1">
      <c r="B146" s="79"/>
      <c r="C146" s="79"/>
      <c r="D146" s="79"/>
      <c r="E146" s="79"/>
      <c r="F146" s="79"/>
      <c r="G146" s="79"/>
      <c r="H146" s="89"/>
      <c r="I146" s="89"/>
      <c r="J146" s="89"/>
      <c r="K146" s="89"/>
    </row>
    <row r="147" spans="2:16" ht="39.75" customHeight="1">
      <c r="C147" s="190" t="s">
        <v>109</v>
      </c>
      <c r="D147" s="190"/>
      <c r="E147" s="190"/>
      <c r="F147" s="190"/>
      <c r="G147" s="190"/>
      <c r="H147" s="87"/>
      <c r="I147" s="87"/>
      <c r="J147" s="87"/>
      <c r="K147" s="87"/>
      <c r="N147" s="72"/>
    </row>
    <row r="148" spans="2:16" ht="36.75" customHeight="1" thickBot="1">
      <c r="D148" s="73"/>
      <c r="E148" s="74"/>
      <c r="F148" s="1"/>
      <c r="N148" s="72"/>
      <c r="O148" s="1" t="s">
        <v>214</v>
      </c>
    </row>
    <row r="149" spans="2:16" ht="39" customHeight="1">
      <c r="E149" s="191" t="s">
        <v>111</v>
      </c>
      <c r="F149" s="192"/>
      <c r="G149" s="192"/>
      <c r="H149" s="88"/>
      <c r="I149" s="88"/>
      <c r="J149" s="88"/>
      <c r="K149" s="88"/>
      <c r="N149" s="75"/>
      <c r="O149" s="130"/>
      <c r="P149" s="131"/>
    </row>
    <row r="150" spans="2:16" ht="30.75" customHeight="1" thickBot="1">
      <c r="E150" s="191" t="s">
        <v>193</v>
      </c>
      <c r="F150" s="192"/>
      <c r="G150" s="192"/>
      <c r="H150" s="88"/>
      <c r="I150" s="88"/>
      <c r="J150" s="88"/>
      <c r="K150" s="88"/>
      <c r="N150" s="72"/>
      <c r="O150" s="132" t="s">
        <v>215</v>
      </c>
      <c r="P150" s="133"/>
    </row>
    <row r="151" spans="2:16" ht="34.5" customHeight="1">
      <c r="E151" s="191" t="s">
        <v>112</v>
      </c>
      <c r="F151" s="192"/>
      <c r="G151" s="192"/>
      <c r="H151" s="88"/>
      <c r="I151" s="88"/>
      <c r="J151" s="88"/>
      <c r="K151" s="88"/>
      <c r="N151" s="75"/>
    </row>
    <row r="152" spans="2:16" ht="34.5" customHeight="1">
      <c r="E152" s="191" t="s">
        <v>113</v>
      </c>
      <c r="F152" s="192"/>
      <c r="G152" s="192"/>
      <c r="H152" s="88"/>
      <c r="I152" s="88"/>
      <c r="J152" s="88"/>
      <c r="K152" s="88"/>
      <c r="N152" s="69"/>
    </row>
    <row r="153" spans="2:16" ht="34.5" customHeight="1">
      <c r="E153" s="191" t="s">
        <v>114</v>
      </c>
      <c r="F153" s="192"/>
      <c r="G153" s="192"/>
      <c r="H153" s="88"/>
      <c r="I153" s="88"/>
      <c r="J153" s="88"/>
      <c r="K153" s="88"/>
      <c r="N153" s="69"/>
    </row>
    <row r="154" spans="2:16" ht="34.5" customHeight="1">
      <c r="F154" s="1"/>
    </row>
    <row r="155" spans="2:16" ht="34.5" customHeight="1">
      <c r="F155" s="1"/>
    </row>
    <row r="156" spans="2:16" ht="34.5" customHeight="1">
      <c r="F156" s="1"/>
    </row>
    <row r="157" spans="2:16" ht="38.25" customHeight="1">
      <c r="F157" s="1"/>
    </row>
    <row r="158" spans="2:16" ht="34.5" customHeight="1">
      <c r="F158" s="1"/>
    </row>
    <row r="159" spans="2:16" ht="34.5" customHeight="1">
      <c r="F159" s="1"/>
    </row>
    <row r="160" spans="2:16" ht="52.5" customHeight="1">
      <c r="F160" s="1"/>
      <c r="L160" s="114"/>
      <c r="M160" s="114"/>
    </row>
    <row r="161" spans="6:11">
      <c r="F161" s="1"/>
    </row>
    <row r="162" spans="6:11">
      <c r="F162" s="1"/>
    </row>
    <row r="163" spans="6:11">
      <c r="F163" s="1"/>
    </row>
    <row r="164" spans="6:11">
      <c r="F164" s="1"/>
    </row>
    <row r="165" spans="6:11">
      <c r="F165" s="1"/>
    </row>
    <row r="166" spans="6:11">
      <c r="F166" s="1"/>
      <c r="G166" s="1"/>
      <c r="H166" s="1"/>
      <c r="I166" s="1"/>
      <c r="J166" s="1"/>
      <c r="K166" s="1"/>
    </row>
    <row r="167" spans="6:11">
      <c r="F167" s="1"/>
      <c r="G167" s="1"/>
      <c r="H167" s="1"/>
      <c r="I167" s="1"/>
      <c r="J167" s="1"/>
      <c r="K167" s="1"/>
    </row>
    <row r="168" spans="6:11">
      <c r="F168" s="1"/>
      <c r="G168" s="1"/>
      <c r="H168" s="1"/>
      <c r="I168" s="1"/>
      <c r="J168" s="1"/>
      <c r="K168" s="1"/>
    </row>
    <row r="169" spans="6:11">
      <c r="F169" s="1"/>
      <c r="G169" s="1"/>
      <c r="H169" s="1"/>
      <c r="I169" s="1"/>
      <c r="J169" s="1"/>
      <c r="K169" s="1"/>
    </row>
    <row r="170" spans="6:11">
      <c r="F170" s="1"/>
      <c r="G170" s="1"/>
      <c r="H170" s="1"/>
      <c r="I170" s="1"/>
      <c r="J170" s="1"/>
      <c r="K170" s="1"/>
    </row>
    <row r="171" spans="6:11">
      <c r="F171" s="1"/>
      <c r="G171" s="1"/>
      <c r="H171" s="1"/>
      <c r="I171" s="1"/>
      <c r="J171" s="1"/>
      <c r="K171" s="1"/>
    </row>
    <row r="172" spans="6:11">
      <c r="F172" s="1"/>
      <c r="G172" s="1"/>
      <c r="H172" s="1"/>
      <c r="I172" s="1"/>
      <c r="J172" s="1"/>
      <c r="K172" s="1"/>
    </row>
    <row r="173" spans="6:11">
      <c r="F173" s="1"/>
      <c r="G173" s="1"/>
      <c r="H173" s="1"/>
      <c r="I173" s="1"/>
      <c r="J173" s="1"/>
      <c r="K173" s="1"/>
    </row>
    <row r="174" spans="6:11">
      <c r="F174" s="1"/>
      <c r="G174" s="1"/>
      <c r="H174" s="1"/>
      <c r="I174" s="1"/>
      <c r="J174" s="1"/>
      <c r="K174" s="1"/>
    </row>
    <row r="175" spans="6:11">
      <c r="F175" s="1"/>
      <c r="G175" s="1"/>
      <c r="H175" s="1"/>
      <c r="I175" s="1"/>
      <c r="J175" s="1"/>
      <c r="K175" s="1"/>
    </row>
    <row r="176" spans="6:11">
      <c r="F176" s="1"/>
      <c r="G176" s="1"/>
      <c r="H176" s="1"/>
      <c r="I176" s="1"/>
      <c r="J176" s="1"/>
      <c r="K176" s="1"/>
    </row>
    <row r="177" spans="6:11">
      <c r="F177" s="1"/>
      <c r="G177" s="1"/>
      <c r="H177" s="1"/>
      <c r="I177" s="1"/>
      <c r="J177" s="1"/>
      <c r="K177" s="1"/>
    </row>
    <row r="178" spans="6:11">
      <c r="F178" s="1"/>
      <c r="G178" s="1"/>
      <c r="H178" s="1"/>
      <c r="I178" s="1"/>
      <c r="J178" s="1"/>
      <c r="K178" s="1"/>
    </row>
    <row r="179" spans="6:11">
      <c r="F179" s="1"/>
      <c r="G179" s="1"/>
      <c r="H179" s="1"/>
      <c r="I179" s="1"/>
      <c r="J179" s="1"/>
      <c r="K179" s="1"/>
    </row>
    <row r="180" spans="6:11">
      <c r="F180" s="1"/>
      <c r="G180" s="1"/>
      <c r="H180" s="1"/>
      <c r="I180" s="1"/>
      <c r="J180" s="1"/>
      <c r="K180" s="1"/>
    </row>
    <row r="181" spans="6:11">
      <c r="F181" s="1"/>
      <c r="G181" s="1"/>
      <c r="H181" s="1"/>
      <c r="I181" s="1"/>
      <c r="J181" s="1"/>
      <c r="K181" s="1"/>
    </row>
    <row r="182" spans="6:11">
      <c r="F182" s="1"/>
      <c r="G182" s="1"/>
      <c r="H182" s="1"/>
      <c r="I182" s="1"/>
      <c r="J182" s="1"/>
      <c r="K182" s="1"/>
    </row>
    <row r="183" spans="6:11">
      <c r="F183" s="1"/>
      <c r="G183" s="1"/>
      <c r="H183" s="1"/>
      <c r="I183" s="1"/>
      <c r="J183" s="1"/>
      <c r="K183" s="1"/>
    </row>
    <row r="184" spans="6:11">
      <c r="F184" s="1"/>
      <c r="G184" s="1"/>
      <c r="H184" s="1"/>
      <c r="I184" s="1"/>
      <c r="J184" s="1"/>
      <c r="K184" s="1"/>
    </row>
    <row r="185" spans="6:11">
      <c r="F185" s="1"/>
      <c r="G185" s="1"/>
      <c r="H185" s="1"/>
      <c r="I185" s="1"/>
      <c r="J185" s="1"/>
      <c r="K185" s="1"/>
    </row>
    <row r="186" spans="6:11">
      <c r="F186" s="1"/>
      <c r="G186" s="1"/>
      <c r="H186" s="1"/>
      <c r="I186" s="1"/>
      <c r="J186" s="1"/>
      <c r="K186" s="1"/>
    </row>
    <row r="187" spans="6:11">
      <c r="F187" s="1"/>
      <c r="G187" s="1"/>
      <c r="H187" s="1"/>
      <c r="I187" s="1"/>
      <c r="J187" s="1"/>
      <c r="K187" s="1"/>
    </row>
    <row r="188" spans="6:11">
      <c r="F188" s="1"/>
      <c r="G188" s="1"/>
      <c r="H188" s="1"/>
      <c r="I188" s="1"/>
      <c r="J188" s="1"/>
      <c r="K188" s="1"/>
    </row>
    <row r="189" spans="6:11">
      <c r="F189" s="1"/>
      <c r="G189" s="1"/>
      <c r="H189" s="1"/>
      <c r="I189" s="1"/>
      <c r="J189" s="1"/>
      <c r="K189" s="1"/>
    </row>
    <row r="190" spans="6:11">
      <c r="F190" s="1"/>
      <c r="G190" s="1"/>
      <c r="H190" s="1"/>
      <c r="I190" s="1"/>
      <c r="J190" s="1"/>
      <c r="K190" s="1"/>
    </row>
    <row r="191" spans="6:11">
      <c r="F191" s="1"/>
      <c r="G191" s="1"/>
      <c r="H191" s="1"/>
      <c r="I191" s="1"/>
      <c r="J191" s="1"/>
      <c r="K191" s="1"/>
    </row>
    <row r="192" spans="6:11">
      <c r="F192" s="1"/>
      <c r="G192" s="1"/>
      <c r="H192" s="1"/>
      <c r="I192" s="1"/>
      <c r="J192" s="1"/>
      <c r="K192" s="1"/>
    </row>
    <row r="193" spans="6:11">
      <c r="F193" s="1"/>
      <c r="G193" s="1"/>
      <c r="H193" s="1"/>
      <c r="I193" s="1"/>
      <c r="J193" s="1"/>
      <c r="K193" s="1"/>
    </row>
    <row r="194" spans="6:11">
      <c r="F194" s="1"/>
      <c r="G194" s="1"/>
      <c r="H194" s="1"/>
      <c r="I194" s="1"/>
      <c r="J194" s="1"/>
      <c r="K194" s="1"/>
    </row>
    <row r="195" spans="6:11">
      <c r="F195" s="1"/>
      <c r="G195" s="1"/>
      <c r="H195" s="1"/>
      <c r="I195" s="1"/>
      <c r="J195" s="1"/>
      <c r="K195" s="1"/>
    </row>
    <row r="196" spans="6:11">
      <c r="F196" s="1"/>
      <c r="G196" s="1"/>
      <c r="H196" s="1"/>
      <c r="I196" s="1"/>
      <c r="J196" s="1"/>
      <c r="K196" s="1"/>
    </row>
    <row r="197" spans="6:11">
      <c r="F197" s="1"/>
      <c r="G197" s="1"/>
      <c r="H197" s="1"/>
      <c r="I197" s="1"/>
      <c r="J197" s="1"/>
      <c r="K197" s="1"/>
    </row>
    <row r="198" spans="6:11">
      <c r="F198" s="1"/>
      <c r="G198" s="1"/>
      <c r="H198" s="1"/>
      <c r="I198" s="1"/>
      <c r="J198" s="1"/>
      <c r="K198" s="1"/>
    </row>
    <row r="199" spans="6:11">
      <c r="F199" s="1"/>
      <c r="G199" s="1"/>
      <c r="H199" s="1"/>
      <c r="I199" s="1"/>
      <c r="J199" s="1"/>
      <c r="K199" s="1"/>
    </row>
    <row r="200" spans="6:11">
      <c r="F200" s="1"/>
      <c r="G200" s="1"/>
      <c r="H200" s="1"/>
      <c r="I200" s="1"/>
      <c r="J200" s="1"/>
      <c r="K200" s="1"/>
    </row>
    <row r="201" spans="6:11">
      <c r="F201" s="1"/>
      <c r="G201" s="1"/>
      <c r="H201" s="1"/>
      <c r="I201" s="1"/>
      <c r="J201" s="1"/>
      <c r="K201" s="1"/>
    </row>
    <row r="202" spans="6:11">
      <c r="F202" s="1"/>
      <c r="G202" s="1"/>
      <c r="H202" s="1"/>
      <c r="I202" s="1"/>
      <c r="J202" s="1"/>
      <c r="K202" s="1"/>
    </row>
    <row r="203" spans="6:11">
      <c r="F203" s="1"/>
      <c r="G203" s="1"/>
      <c r="H203" s="1"/>
      <c r="I203" s="1"/>
      <c r="J203" s="1"/>
      <c r="K203" s="1"/>
    </row>
    <row r="204" spans="6:11">
      <c r="F204" s="1"/>
      <c r="G204" s="1"/>
      <c r="H204" s="1"/>
      <c r="I204" s="1"/>
      <c r="J204" s="1"/>
      <c r="K204" s="1"/>
    </row>
    <row r="205" spans="6:11">
      <c r="F205" s="1"/>
      <c r="G205" s="1"/>
      <c r="H205" s="1"/>
      <c r="I205" s="1"/>
      <c r="J205" s="1"/>
      <c r="K205" s="1"/>
    </row>
    <row r="206" spans="6:11">
      <c r="F206" s="1"/>
      <c r="G206" s="1"/>
      <c r="H206" s="1"/>
      <c r="I206" s="1"/>
      <c r="J206" s="1"/>
      <c r="K206" s="1"/>
    </row>
    <row r="207" spans="6:11">
      <c r="F207" s="1"/>
      <c r="G207" s="1"/>
      <c r="H207" s="1"/>
      <c r="I207" s="1"/>
      <c r="J207" s="1"/>
      <c r="K207" s="1"/>
    </row>
    <row r="208" spans="6:11">
      <c r="F208" s="1"/>
      <c r="G208" s="1"/>
      <c r="H208" s="1"/>
      <c r="I208" s="1"/>
      <c r="J208" s="1"/>
      <c r="K208" s="1"/>
    </row>
    <row r="209" spans="6:11">
      <c r="F209" s="1"/>
      <c r="G209" s="1"/>
      <c r="H209" s="1"/>
      <c r="I209" s="1"/>
      <c r="J209" s="1"/>
      <c r="K209" s="1"/>
    </row>
    <row r="210" spans="6:11">
      <c r="F210" s="1"/>
      <c r="G210" s="1"/>
      <c r="H210" s="1"/>
      <c r="I210" s="1"/>
      <c r="J210" s="1"/>
      <c r="K210" s="1"/>
    </row>
    <row r="211" spans="6:11">
      <c r="F211" s="1"/>
      <c r="G211" s="1"/>
      <c r="H211" s="1"/>
      <c r="I211" s="1"/>
      <c r="J211" s="1"/>
      <c r="K211" s="1"/>
    </row>
    <row r="212" spans="6:11">
      <c r="F212" s="1"/>
      <c r="G212" s="1"/>
      <c r="H212" s="1"/>
      <c r="I212" s="1"/>
      <c r="J212" s="1"/>
      <c r="K212" s="1"/>
    </row>
    <row r="213" spans="6:11">
      <c r="F213" s="1"/>
      <c r="G213" s="1"/>
      <c r="H213" s="1"/>
      <c r="I213" s="1"/>
      <c r="J213" s="1"/>
      <c r="K213" s="1"/>
    </row>
    <row r="214" spans="6:11">
      <c r="F214" s="1"/>
      <c r="G214" s="1"/>
      <c r="H214" s="1"/>
      <c r="I214" s="1"/>
      <c r="J214" s="1"/>
      <c r="K214" s="1"/>
    </row>
    <row r="215" spans="6:11">
      <c r="F215" s="1"/>
      <c r="G215" s="1"/>
      <c r="H215" s="1"/>
      <c r="I215" s="1"/>
      <c r="J215" s="1"/>
      <c r="K215" s="1"/>
    </row>
    <row r="216" spans="6:11">
      <c r="F216" s="1"/>
      <c r="G216" s="1"/>
      <c r="H216" s="1"/>
      <c r="I216" s="1"/>
      <c r="J216" s="1"/>
      <c r="K216" s="1"/>
    </row>
    <row r="217" spans="6:11">
      <c r="F217" s="1"/>
      <c r="G217" s="1"/>
      <c r="H217" s="1"/>
      <c r="I217" s="1"/>
      <c r="J217" s="1"/>
      <c r="K217" s="1"/>
    </row>
    <row r="218" spans="6:11">
      <c r="F218" s="1"/>
      <c r="G218" s="1"/>
      <c r="H218" s="1"/>
      <c r="I218" s="1"/>
      <c r="J218" s="1"/>
      <c r="K218" s="1"/>
    </row>
    <row r="219" spans="6:11">
      <c r="F219" s="1"/>
      <c r="G219" s="1"/>
      <c r="H219" s="1"/>
      <c r="I219" s="1"/>
      <c r="J219" s="1"/>
      <c r="K219" s="1"/>
    </row>
    <row r="220" spans="6:11">
      <c r="F220" s="1"/>
      <c r="G220" s="1"/>
      <c r="H220" s="1"/>
      <c r="I220" s="1"/>
      <c r="J220" s="1"/>
      <c r="K220" s="1"/>
    </row>
    <row r="221" spans="6:11">
      <c r="F221" s="1"/>
      <c r="G221" s="1"/>
      <c r="H221" s="1"/>
      <c r="I221" s="1"/>
      <c r="J221" s="1"/>
      <c r="K221" s="1"/>
    </row>
    <row r="222" spans="6:11">
      <c r="F222" s="1"/>
      <c r="G222" s="1"/>
      <c r="H222" s="1"/>
      <c r="I222" s="1"/>
      <c r="J222" s="1"/>
      <c r="K222" s="1"/>
    </row>
    <row r="223" spans="6:11">
      <c r="F223" s="1"/>
      <c r="G223" s="1"/>
      <c r="H223" s="1"/>
      <c r="I223" s="1"/>
      <c r="J223" s="1"/>
      <c r="K223" s="1"/>
    </row>
    <row r="224" spans="6:11">
      <c r="F224" s="1"/>
      <c r="G224" s="1"/>
      <c r="H224" s="1"/>
      <c r="I224" s="1"/>
      <c r="J224" s="1"/>
      <c r="K224" s="1"/>
    </row>
    <row r="225" spans="6:11">
      <c r="F225" s="1"/>
      <c r="G225" s="1"/>
      <c r="H225" s="1"/>
      <c r="I225" s="1"/>
      <c r="J225" s="1"/>
      <c r="K225" s="1"/>
    </row>
    <row r="226" spans="6:11">
      <c r="F226" s="1"/>
      <c r="G226" s="1"/>
      <c r="H226" s="1"/>
      <c r="I226" s="1"/>
      <c r="J226" s="1"/>
      <c r="K226" s="1"/>
    </row>
    <row r="227" spans="6:11">
      <c r="F227" s="1"/>
      <c r="G227" s="1"/>
      <c r="H227" s="1"/>
      <c r="I227" s="1"/>
      <c r="J227" s="1"/>
      <c r="K227" s="1"/>
    </row>
    <row r="228" spans="6:11">
      <c r="F228" s="1"/>
      <c r="G228" s="1"/>
      <c r="H228" s="1"/>
      <c r="I228" s="1"/>
      <c r="J228" s="1"/>
      <c r="K228" s="1"/>
    </row>
    <row r="229" spans="6:11">
      <c r="F229" s="1"/>
      <c r="G229" s="1"/>
      <c r="H229" s="1"/>
      <c r="I229" s="1"/>
      <c r="J229" s="1"/>
      <c r="K229" s="1"/>
    </row>
    <row r="230" spans="6:11">
      <c r="F230" s="1"/>
      <c r="G230" s="1"/>
      <c r="H230" s="1"/>
      <c r="I230" s="1"/>
      <c r="J230" s="1"/>
      <c r="K230" s="1"/>
    </row>
    <row r="231" spans="6:11">
      <c r="F231" s="1"/>
      <c r="G231" s="1"/>
      <c r="H231" s="1"/>
      <c r="I231" s="1"/>
      <c r="J231" s="1"/>
      <c r="K231" s="1"/>
    </row>
    <row r="232" spans="6:11">
      <c r="F232" s="1"/>
      <c r="G232" s="1"/>
      <c r="H232" s="1"/>
      <c r="I232" s="1"/>
      <c r="J232" s="1"/>
      <c r="K232" s="1"/>
    </row>
    <row r="233" spans="6:11">
      <c r="F233" s="1"/>
      <c r="G233" s="1"/>
      <c r="H233" s="1"/>
      <c r="I233" s="1"/>
      <c r="J233" s="1"/>
      <c r="K233" s="1"/>
    </row>
    <row r="234" spans="6:11">
      <c r="F234" s="1"/>
      <c r="G234" s="1"/>
      <c r="H234" s="1"/>
      <c r="I234" s="1"/>
      <c r="J234" s="1"/>
      <c r="K234" s="1"/>
    </row>
    <row r="235" spans="6:11">
      <c r="F235" s="1"/>
      <c r="G235" s="1"/>
      <c r="H235" s="1"/>
      <c r="I235" s="1"/>
      <c r="J235" s="1"/>
      <c r="K235" s="1"/>
    </row>
    <row r="236" spans="6:11">
      <c r="F236" s="1"/>
      <c r="G236" s="1"/>
      <c r="H236" s="1"/>
      <c r="I236" s="1"/>
      <c r="J236" s="1"/>
      <c r="K236" s="1"/>
    </row>
    <row r="237" spans="6:11">
      <c r="F237" s="1"/>
      <c r="G237" s="1"/>
      <c r="H237" s="1"/>
      <c r="I237" s="1"/>
      <c r="J237" s="1"/>
      <c r="K237" s="1"/>
    </row>
    <row r="238" spans="6:11">
      <c r="F238" s="1"/>
      <c r="G238" s="1"/>
      <c r="H238" s="1"/>
      <c r="I238" s="1"/>
      <c r="J238" s="1"/>
      <c r="K238" s="1"/>
    </row>
    <row r="239" spans="6:11">
      <c r="F239" s="1"/>
      <c r="G239" s="1"/>
      <c r="H239" s="1"/>
      <c r="I239" s="1"/>
      <c r="J239" s="1"/>
      <c r="K239" s="1"/>
    </row>
    <row r="240" spans="6:11">
      <c r="F240" s="1"/>
      <c r="G240" s="1"/>
      <c r="H240" s="1"/>
      <c r="I240" s="1"/>
      <c r="J240" s="1"/>
      <c r="K240" s="1"/>
    </row>
    <row r="241" spans="6:11">
      <c r="F241" s="1"/>
      <c r="G241" s="1"/>
      <c r="H241" s="1"/>
      <c r="I241" s="1"/>
      <c r="J241" s="1"/>
      <c r="K241" s="1"/>
    </row>
    <row r="242" spans="6:11">
      <c r="F242" s="1"/>
      <c r="G242" s="1"/>
      <c r="H242" s="1"/>
      <c r="I242" s="1"/>
      <c r="J242" s="1"/>
      <c r="K242" s="1"/>
    </row>
    <row r="243" spans="6:11">
      <c r="F243" s="1"/>
      <c r="G243" s="1"/>
      <c r="H243" s="1"/>
      <c r="I243" s="1"/>
      <c r="J243" s="1"/>
      <c r="K243" s="1"/>
    </row>
    <row r="244" spans="6:11">
      <c r="F244" s="1"/>
      <c r="G244" s="1"/>
      <c r="H244" s="1"/>
      <c r="I244" s="1"/>
      <c r="J244" s="1"/>
      <c r="K244" s="1"/>
    </row>
    <row r="245" spans="6:11">
      <c r="F245" s="1"/>
      <c r="G245" s="1"/>
      <c r="H245" s="1"/>
      <c r="I245" s="1"/>
      <c r="J245" s="1"/>
      <c r="K245" s="1"/>
    </row>
    <row r="246" spans="6:11">
      <c r="F246" s="1"/>
      <c r="G246" s="1"/>
      <c r="H246" s="1"/>
      <c r="I246" s="1"/>
      <c r="J246" s="1"/>
      <c r="K246" s="1"/>
    </row>
    <row r="247" spans="6:11">
      <c r="F247" s="1"/>
      <c r="G247" s="1"/>
      <c r="H247" s="1"/>
      <c r="I247" s="1"/>
      <c r="J247" s="1"/>
      <c r="K247" s="1"/>
    </row>
    <row r="248" spans="6:11">
      <c r="F248" s="1"/>
      <c r="G248" s="1"/>
      <c r="H248" s="1"/>
      <c r="I248" s="1"/>
      <c r="J248" s="1"/>
      <c r="K248" s="1"/>
    </row>
    <row r="249" spans="6:11">
      <c r="F249" s="1"/>
      <c r="G249" s="1"/>
      <c r="H249" s="1"/>
      <c r="I249" s="1"/>
      <c r="J249" s="1"/>
      <c r="K249" s="1"/>
    </row>
    <row r="250" spans="6:11">
      <c r="F250" s="1"/>
      <c r="G250" s="1"/>
      <c r="H250" s="1"/>
      <c r="I250" s="1"/>
      <c r="J250" s="1"/>
      <c r="K250" s="1"/>
    </row>
    <row r="251" spans="6:11">
      <c r="F251" s="1"/>
      <c r="G251" s="1"/>
      <c r="H251" s="1"/>
      <c r="I251" s="1"/>
      <c r="J251" s="1"/>
      <c r="K251" s="1"/>
    </row>
    <row r="252" spans="6:11">
      <c r="F252" s="1"/>
      <c r="G252" s="1"/>
      <c r="H252" s="1"/>
      <c r="I252" s="1"/>
      <c r="J252" s="1"/>
      <c r="K252" s="1"/>
    </row>
    <row r="253" spans="6:11">
      <c r="F253" s="1"/>
      <c r="G253" s="1"/>
      <c r="H253" s="1"/>
      <c r="I253" s="1"/>
      <c r="J253" s="1"/>
      <c r="K253" s="1"/>
    </row>
    <row r="254" spans="6:11">
      <c r="F254" s="1"/>
      <c r="G254" s="1"/>
      <c r="H254" s="1"/>
      <c r="I254" s="1"/>
      <c r="J254" s="1"/>
      <c r="K254" s="1"/>
    </row>
    <row r="255" spans="6:11">
      <c r="F255" s="1"/>
      <c r="G255" s="1"/>
      <c r="H255" s="1"/>
      <c r="I255" s="1"/>
      <c r="J255" s="1"/>
      <c r="K255" s="1"/>
    </row>
    <row r="256" spans="6:11">
      <c r="F256" s="1"/>
      <c r="G256" s="1"/>
      <c r="H256" s="1"/>
      <c r="I256" s="1"/>
      <c r="J256" s="1"/>
      <c r="K256" s="1"/>
    </row>
    <row r="257" spans="6:11">
      <c r="F257" s="1"/>
      <c r="G257" s="1"/>
      <c r="H257" s="1"/>
      <c r="I257" s="1"/>
      <c r="J257" s="1"/>
      <c r="K257" s="1"/>
    </row>
    <row r="258" spans="6:11">
      <c r="F258" s="1"/>
      <c r="G258" s="1"/>
      <c r="H258" s="1"/>
      <c r="I258" s="1"/>
      <c r="J258" s="1"/>
      <c r="K258" s="1"/>
    </row>
    <row r="259" spans="6:11">
      <c r="F259" s="1"/>
      <c r="G259" s="1"/>
      <c r="H259" s="1"/>
      <c r="I259" s="1"/>
      <c r="J259" s="1"/>
      <c r="K259" s="1"/>
    </row>
    <row r="260" spans="6:11">
      <c r="F260" s="1"/>
      <c r="G260" s="1"/>
      <c r="H260" s="1"/>
      <c r="I260" s="1"/>
      <c r="J260" s="1"/>
      <c r="K260" s="1"/>
    </row>
    <row r="261" spans="6:11">
      <c r="F261" s="1"/>
      <c r="G261" s="1"/>
      <c r="H261" s="1"/>
      <c r="I261" s="1"/>
      <c r="J261" s="1"/>
      <c r="K261" s="1"/>
    </row>
    <row r="262" spans="6:11">
      <c r="F262" s="1"/>
      <c r="G262" s="1"/>
      <c r="H262" s="1"/>
      <c r="I262" s="1"/>
      <c r="J262" s="1"/>
      <c r="K262" s="1"/>
    </row>
    <row r="263" spans="6:11">
      <c r="F263" s="1"/>
      <c r="G263" s="1"/>
      <c r="H263" s="1"/>
      <c r="I263" s="1"/>
      <c r="J263" s="1"/>
      <c r="K263" s="1"/>
    </row>
    <row r="264" spans="6:11">
      <c r="F264" s="1"/>
      <c r="G264" s="1"/>
      <c r="H264" s="1"/>
      <c r="I264" s="1"/>
      <c r="J264" s="1"/>
      <c r="K264" s="1"/>
    </row>
    <row r="265" spans="6:11">
      <c r="F265" s="1"/>
      <c r="G265" s="1"/>
      <c r="H265" s="1"/>
      <c r="I265" s="1"/>
      <c r="J265" s="1"/>
      <c r="K265" s="1"/>
    </row>
    <row r="266" spans="6:11">
      <c r="F266" s="1"/>
      <c r="G266" s="1"/>
      <c r="H266" s="1"/>
      <c r="I266" s="1"/>
      <c r="J266" s="1"/>
      <c r="K266" s="1"/>
    </row>
    <row r="267" spans="6:11">
      <c r="F267" s="1"/>
      <c r="G267" s="1"/>
      <c r="H267" s="1"/>
      <c r="I267" s="1"/>
      <c r="J267" s="1"/>
      <c r="K267" s="1"/>
    </row>
    <row r="268" spans="6:11">
      <c r="F268" s="1"/>
      <c r="G268" s="1"/>
      <c r="H268" s="1"/>
      <c r="I268" s="1"/>
      <c r="J268" s="1"/>
      <c r="K268" s="1"/>
    </row>
    <row r="269" spans="6:11">
      <c r="F269" s="1"/>
      <c r="G269" s="1"/>
      <c r="H269" s="1"/>
      <c r="I269" s="1"/>
      <c r="J269" s="1"/>
      <c r="K269" s="1"/>
    </row>
    <row r="270" spans="6:11">
      <c r="F270" s="1"/>
      <c r="G270" s="1"/>
      <c r="H270" s="1"/>
      <c r="I270" s="1"/>
      <c r="J270" s="1"/>
      <c r="K270" s="1"/>
    </row>
    <row r="271" spans="6:11">
      <c r="F271" s="1"/>
      <c r="G271" s="1"/>
      <c r="H271" s="1"/>
      <c r="I271" s="1"/>
      <c r="J271" s="1"/>
      <c r="K271" s="1"/>
    </row>
    <row r="272" spans="6:11">
      <c r="F272" s="1"/>
      <c r="G272" s="1"/>
      <c r="H272" s="1"/>
      <c r="I272" s="1"/>
      <c r="J272" s="1"/>
      <c r="K272" s="1"/>
    </row>
    <row r="273" spans="6:11">
      <c r="F273" s="1"/>
      <c r="G273" s="1"/>
      <c r="H273" s="1"/>
      <c r="I273" s="1"/>
      <c r="J273" s="1"/>
      <c r="K273" s="1"/>
    </row>
    <row r="274" spans="6:11">
      <c r="F274" s="1"/>
      <c r="G274" s="1"/>
      <c r="H274" s="1"/>
      <c r="I274" s="1"/>
      <c r="J274" s="1"/>
      <c r="K274" s="1"/>
    </row>
    <row r="275" spans="6:11">
      <c r="F275" s="1"/>
      <c r="G275" s="1"/>
      <c r="H275" s="1"/>
      <c r="I275" s="1"/>
      <c r="J275" s="1"/>
      <c r="K275" s="1"/>
    </row>
    <row r="276" spans="6:11">
      <c r="F276" s="1"/>
      <c r="G276" s="1"/>
      <c r="H276" s="1"/>
      <c r="I276" s="1"/>
      <c r="J276" s="1"/>
      <c r="K276" s="1"/>
    </row>
    <row r="277" spans="6:11">
      <c r="F277" s="1"/>
      <c r="G277" s="1"/>
      <c r="H277" s="1"/>
      <c r="I277" s="1"/>
      <c r="J277" s="1"/>
      <c r="K277" s="1"/>
    </row>
    <row r="278" spans="6:11">
      <c r="F278" s="1"/>
      <c r="G278" s="1"/>
      <c r="H278" s="1"/>
      <c r="I278" s="1"/>
      <c r="J278" s="1"/>
      <c r="K278" s="1"/>
    </row>
    <row r="279" spans="6:11">
      <c r="F279" s="1"/>
      <c r="G279" s="1"/>
      <c r="H279" s="1"/>
      <c r="I279" s="1"/>
      <c r="J279" s="1"/>
      <c r="K279" s="1"/>
    </row>
    <row r="280" spans="6:11">
      <c r="F280" s="1"/>
      <c r="G280" s="1"/>
      <c r="H280" s="1"/>
      <c r="I280" s="1"/>
      <c r="J280" s="1"/>
      <c r="K280" s="1"/>
    </row>
    <row r="281" spans="6:11">
      <c r="F281" s="1"/>
      <c r="G281" s="1"/>
      <c r="H281" s="1"/>
      <c r="I281" s="1"/>
      <c r="J281" s="1"/>
      <c r="K281" s="1"/>
    </row>
    <row r="282" spans="6:11">
      <c r="F282" s="1"/>
      <c r="G282" s="1"/>
      <c r="H282" s="1"/>
      <c r="I282" s="1"/>
      <c r="J282" s="1"/>
      <c r="K282" s="1"/>
    </row>
    <row r="283" spans="6:11">
      <c r="F283" s="1"/>
      <c r="G283" s="1"/>
      <c r="H283" s="1"/>
      <c r="I283" s="1"/>
      <c r="J283" s="1"/>
      <c r="K283" s="1"/>
    </row>
    <row r="284" spans="6:11">
      <c r="F284" s="1"/>
      <c r="G284" s="1"/>
      <c r="H284" s="1"/>
      <c r="I284" s="1"/>
      <c r="J284" s="1"/>
      <c r="K284" s="1"/>
    </row>
    <row r="285" spans="6:11">
      <c r="F285" s="1"/>
      <c r="G285" s="1"/>
      <c r="H285" s="1"/>
      <c r="I285" s="1"/>
      <c r="J285" s="1"/>
      <c r="K285" s="1"/>
    </row>
    <row r="286" spans="6:11">
      <c r="F286" s="1"/>
      <c r="G286" s="1"/>
      <c r="H286" s="1"/>
      <c r="I286" s="1"/>
      <c r="J286" s="1"/>
      <c r="K286" s="1"/>
    </row>
    <row r="287" spans="6:11">
      <c r="F287" s="1"/>
      <c r="G287" s="1"/>
      <c r="H287" s="1"/>
      <c r="I287" s="1"/>
      <c r="J287" s="1"/>
      <c r="K287" s="1"/>
    </row>
    <row r="288" spans="6:11">
      <c r="F288" s="1"/>
      <c r="G288" s="1"/>
      <c r="H288" s="1"/>
      <c r="I288" s="1"/>
      <c r="J288" s="1"/>
      <c r="K288" s="1"/>
    </row>
    <row r="289" spans="6:11">
      <c r="F289" s="1"/>
      <c r="G289" s="1"/>
      <c r="H289" s="1"/>
      <c r="I289" s="1"/>
      <c r="J289" s="1"/>
      <c r="K289" s="1"/>
    </row>
    <row r="290" spans="6:11">
      <c r="F290" s="1"/>
      <c r="G290" s="1"/>
      <c r="H290" s="1"/>
      <c r="I290" s="1"/>
      <c r="J290" s="1"/>
      <c r="K290" s="1"/>
    </row>
    <row r="291" spans="6:11">
      <c r="F291" s="1"/>
      <c r="G291" s="1"/>
      <c r="H291" s="1"/>
      <c r="I291" s="1"/>
      <c r="J291" s="1"/>
      <c r="K291" s="1"/>
    </row>
    <row r="292" spans="6:11">
      <c r="F292" s="1"/>
      <c r="G292" s="1"/>
      <c r="H292" s="1"/>
      <c r="I292" s="1"/>
      <c r="J292" s="1"/>
      <c r="K292" s="1"/>
    </row>
    <row r="293" spans="6:11">
      <c r="F293" s="1"/>
      <c r="G293" s="1"/>
      <c r="H293" s="1"/>
      <c r="I293" s="1"/>
      <c r="J293" s="1"/>
      <c r="K293" s="1"/>
    </row>
    <row r="294" spans="6:11">
      <c r="F294" s="1"/>
      <c r="G294" s="1"/>
      <c r="H294" s="1"/>
      <c r="I294" s="1"/>
      <c r="J294" s="1"/>
      <c r="K294" s="1"/>
    </row>
    <row r="295" spans="6:11">
      <c r="F295" s="1"/>
      <c r="G295" s="1"/>
      <c r="H295" s="1"/>
      <c r="I295" s="1"/>
      <c r="J295" s="1"/>
      <c r="K295" s="1"/>
    </row>
    <row r="296" spans="6:11">
      <c r="F296" s="1"/>
      <c r="G296" s="1"/>
      <c r="H296" s="1"/>
      <c r="I296" s="1"/>
      <c r="J296" s="1"/>
      <c r="K296" s="1"/>
    </row>
    <row r="297" spans="6:11">
      <c r="F297" s="1"/>
      <c r="G297" s="1"/>
      <c r="H297" s="1"/>
      <c r="I297" s="1"/>
      <c r="J297" s="1"/>
      <c r="K297" s="1"/>
    </row>
    <row r="298" spans="6:11">
      <c r="F298" s="1"/>
      <c r="G298" s="1"/>
      <c r="H298" s="1"/>
      <c r="I298" s="1"/>
      <c r="J298" s="1"/>
      <c r="K298" s="1"/>
    </row>
    <row r="299" spans="6:11">
      <c r="F299" s="1"/>
      <c r="G299" s="1"/>
      <c r="H299" s="1"/>
      <c r="I299" s="1"/>
      <c r="J299" s="1"/>
      <c r="K299" s="1"/>
    </row>
    <row r="300" spans="6:11">
      <c r="F300" s="1"/>
      <c r="G300" s="1"/>
      <c r="H300" s="1"/>
      <c r="I300" s="1"/>
      <c r="J300" s="1"/>
      <c r="K300" s="1"/>
    </row>
    <row r="301" spans="6:11">
      <c r="F301" s="1"/>
      <c r="G301" s="1"/>
      <c r="H301" s="1"/>
      <c r="I301" s="1"/>
      <c r="J301" s="1"/>
      <c r="K301" s="1"/>
    </row>
    <row r="302" spans="6:11">
      <c r="F302" s="1"/>
      <c r="G302" s="1"/>
      <c r="H302" s="1"/>
      <c r="I302" s="1"/>
      <c r="J302" s="1"/>
      <c r="K302" s="1"/>
    </row>
    <row r="303" spans="6:11">
      <c r="F303" s="1"/>
      <c r="G303" s="1"/>
      <c r="H303" s="1"/>
      <c r="I303" s="1"/>
      <c r="J303" s="1"/>
      <c r="K303" s="1"/>
    </row>
    <row r="304" spans="6:11">
      <c r="F304" s="1"/>
      <c r="G304" s="1"/>
      <c r="H304" s="1"/>
      <c r="I304" s="1"/>
      <c r="J304" s="1"/>
      <c r="K304" s="1"/>
    </row>
    <row r="305" spans="6:11">
      <c r="F305" s="1"/>
      <c r="G305" s="1"/>
      <c r="H305" s="1"/>
      <c r="I305" s="1"/>
      <c r="J305" s="1"/>
      <c r="K305" s="1"/>
    </row>
    <row r="306" spans="6:11">
      <c r="F306" s="1"/>
      <c r="G306" s="1"/>
      <c r="H306" s="1"/>
      <c r="I306" s="1"/>
      <c r="J306" s="1"/>
      <c r="K306" s="1"/>
    </row>
    <row r="307" spans="6:11">
      <c r="F307" s="1"/>
      <c r="G307" s="1"/>
      <c r="H307" s="1"/>
      <c r="I307" s="1"/>
      <c r="J307" s="1"/>
      <c r="K307" s="1"/>
    </row>
    <row r="308" spans="6:11">
      <c r="F308" s="1"/>
      <c r="G308" s="1"/>
      <c r="H308" s="1"/>
      <c r="I308" s="1"/>
      <c r="J308" s="1"/>
      <c r="K308" s="1"/>
    </row>
    <row r="309" spans="6:11">
      <c r="F309" s="1"/>
      <c r="G309" s="1"/>
      <c r="H309" s="1"/>
      <c r="I309" s="1"/>
      <c r="J309" s="1"/>
      <c r="K309" s="1"/>
    </row>
    <row r="310" spans="6:11">
      <c r="F310" s="1"/>
      <c r="G310" s="1"/>
      <c r="H310" s="1"/>
      <c r="I310" s="1"/>
      <c r="J310" s="1"/>
      <c r="K310" s="1"/>
    </row>
    <row r="311" spans="6:11">
      <c r="F311" s="1"/>
      <c r="G311" s="1"/>
      <c r="H311" s="1"/>
      <c r="I311" s="1"/>
      <c r="J311" s="1"/>
      <c r="K311" s="1"/>
    </row>
    <row r="312" spans="6:11">
      <c r="F312" s="1"/>
      <c r="G312" s="1"/>
      <c r="H312" s="1"/>
      <c r="I312" s="1"/>
      <c r="J312" s="1"/>
      <c r="K312" s="1"/>
    </row>
    <row r="313" spans="6:11">
      <c r="F313" s="1"/>
      <c r="G313" s="1"/>
      <c r="H313" s="1"/>
      <c r="I313" s="1"/>
      <c r="J313" s="1"/>
      <c r="K313" s="1"/>
    </row>
    <row r="314" spans="6:11">
      <c r="F314" s="1"/>
      <c r="G314" s="1"/>
      <c r="H314" s="1"/>
      <c r="I314" s="1"/>
      <c r="J314" s="1"/>
      <c r="K314" s="1"/>
    </row>
    <row r="315" spans="6:11">
      <c r="F315" s="1"/>
      <c r="G315" s="1"/>
      <c r="H315" s="1"/>
      <c r="I315" s="1"/>
      <c r="J315" s="1"/>
      <c r="K315" s="1"/>
    </row>
    <row r="316" spans="6:11">
      <c r="F316" s="1"/>
      <c r="G316" s="1"/>
      <c r="H316" s="1"/>
      <c r="I316" s="1"/>
      <c r="J316" s="1"/>
      <c r="K316" s="1"/>
    </row>
    <row r="317" spans="6:11">
      <c r="F317" s="1"/>
      <c r="G317" s="1"/>
      <c r="H317" s="1"/>
      <c r="I317" s="1"/>
      <c r="J317" s="1"/>
      <c r="K317" s="1"/>
    </row>
    <row r="318" spans="6:11">
      <c r="F318" s="1"/>
      <c r="G318" s="1"/>
      <c r="H318" s="1"/>
      <c r="I318" s="1"/>
      <c r="J318" s="1"/>
      <c r="K318" s="1"/>
    </row>
    <row r="319" spans="6:11">
      <c r="F319" s="1"/>
      <c r="G319" s="1"/>
      <c r="H319" s="1"/>
      <c r="I319" s="1"/>
      <c r="J319" s="1"/>
      <c r="K319" s="1"/>
    </row>
    <row r="320" spans="6:11">
      <c r="F320" s="1"/>
      <c r="G320" s="1"/>
      <c r="H320" s="1"/>
      <c r="I320" s="1"/>
      <c r="J320" s="1"/>
      <c r="K320" s="1"/>
    </row>
    <row r="321" spans="6:11">
      <c r="F321" s="1"/>
      <c r="G321" s="1"/>
      <c r="H321" s="1"/>
      <c r="I321" s="1"/>
      <c r="J321" s="1"/>
      <c r="K321" s="1"/>
    </row>
    <row r="322" spans="6:11">
      <c r="F322" s="1"/>
      <c r="G322" s="1"/>
      <c r="H322" s="1"/>
      <c r="I322" s="1"/>
      <c r="J322" s="1"/>
      <c r="K322" s="1"/>
    </row>
    <row r="323" spans="6:11">
      <c r="F323" s="1"/>
      <c r="G323" s="1"/>
      <c r="H323" s="1"/>
      <c r="I323" s="1"/>
      <c r="J323" s="1"/>
      <c r="K323" s="1"/>
    </row>
    <row r="324" spans="6:11">
      <c r="F324" s="1"/>
      <c r="G324" s="1"/>
      <c r="H324" s="1"/>
      <c r="I324" s="1"/>
      <c r="J324" s="1"/>
      <c r="K324" s="1"/>
    </row>
    <row r="325" spans="6:11">
      <c r="F325" s="1"/>
      <c r="G325" s="1"/>
      <c r="H325" s="1"/>
      <c r="I325" s="1"/>
      <c r="J325" s="1"/>
      <c r="K325" s="1"/>
    </row>
    <row r="326" spans="6:11">
      <c r="F326" s="1"/>
      <c r="G326" s="1"/>
      <c r="H326" s="1"/>
      <c r="I326" s="1"/>
      <c r="J326" s="1"/>
      <c r="K326" s="1"/>
    </row>
    <row r="327" spans="6:11">
      <c r="F327" s="1"/>
      <c r="G327" s="1"/>
      <c r="H327" s="1"/>
      <c r="I327" s="1"/>
      <c r="J327" s="1"/>
      <c r="K327" s="1"/>
    </row>
    <row r="328" spans="6:11">
      <c r="F328" s="1"/>
      <c r="G328" s="1"/>
      <c r="H328" s="1"/>
      <c r="I328" s="1"/>
      <c r="J328" s="1"/>
      <c r="K328" s="1"/>
    </row>
    <row r="329" spans="6:11">
      <c r="F329" s="1"/>
      <c r="G329" s="1"/>
      <c r="H329" s="1"/>
      <c r="I329" s="1"/>
      <c r="J329" s="1"/>
      <c r="K329" s="1"/>
    </row>
    <row r="330" spans="6:11">
      <c r="F330" s="1"/>
      <c r="G330" s="1"/>
      <c r="H330" s="1"/>
      <c r="I330" s="1"/>
      <c r="J330" s="1"/>
      <c r="K330" s="1"/>
    </row>
    <row r="331" spans="6:11">
      <c r="F331" s="1"/>
      <c r="G331" s="1"/>
      <c r="H331" s="1"/>
      <c r="I331" s="1"/>
      <c r="J331" s="1"/>
      <c r="K331" s="1"/>
    </row>
    <row r="332" spans="6:11">
      <c r="F332" s="1"/>
      <c r="G332" s="1"/>
      <c r="H332" s="1"/>
      <c r="I332" s="1"/>
      <c r="J332" s="1"/>
      <c r="K332" s="1"/>
    </row>
    <row r="333" spans="6:11">
      <c r="F333" s="1"/>
      <c r="G333" s="1"/>
      <c r="H333" s="1"/>
      <c r="I333" s="1"/>
      <c r="J333" s="1"/>
      <c r="K333" s="1"/>
    </row>
    <row r="334" spans="6:11">
      <c r="F334" s="1"/>
      <c r="G334" s="1"/>
      <c r="H334" s="1"/>
      <c r="I334" s="1"/>
      <c r="J334" s="1"/>
      <c r="K334" s="1"/>
    </row>
  </sheetData>
  <sheetProtection algorithmName="SHA-512" hashValue="HmqSWnVx3BD0Jv+cqH3fD8x+NuYQXtL6EA5Ly3lCAgZoGIsxbC+bcmb/+tu1ZFExKUbo49GPAvYf6YXpfL1PxQ==" saltValue="igDTXNkXcwVoHLekkMQiIQ==" spinCount="100000" sheet="1" formatCells="0" formatColumns="0" formatRows="0" insertColumns="0" insertRows="0" insertHyperlinks="0" deleteColumns="0" deleteRows="0" sort="0" autoFilter="0" pivotTables="0"/>
  <customSheetViews>
    <customSheetView guid="{20A7E923-BCA4-450D-9CB5-3AE30B098770}" fitToPage="1" hiddenColumns="1">
      <selection activeCell="G10" sqref="G10"/>
      <rowBreaks count="4" manualBreakCount="4">
        <brk id="41" min="1" max="13" man="1"/>
        <brk id="93" min="1" max="13" man="1"/>
        <brk id="126" min="1" max="13" man="1"/>
        <brk id="159" min="1" max="13" man="1"/>
      </rowBreaks>
      <pageMargins left="0.15748031496062992" right="0.15748031496062992" top="0.55118110236220474" bottom="0.55118110236220474" header="0.51181102362204722" footer="0"/>
      <printOptions horizontalCentered="1"/>
      <pageSetup paperSize="9" scale="73" fitToHeight="6" orientation="landscape" r:id="rId1"/>
      <headerFooter alignWithMargins="0"/>
    </customSheetView>
  </customSheetViews>
  <mergeCells count="155">
    <mergeCell ref="O8:O9"/>
    <mergeCell ref="P8:P9"/>
    <mergeCell ref="C147:G147"/>
    <mergeCell ref="E149:G149"/>
    <mergeCell ref="E150:G150"/>
    <mergeCell ref="E151:G151"/>
    <mergeCell ref="E152:G152"/>
    <mergeCell ref="E153:G153"/>
    <mergeCell ref="B140:G140"/>
    <mergeCell ref="B141:F141"/>
    <mergeCell ref="B142:G142"/>
    <mergeCell ref="B143:G143"/>
    <mergeCell ref="B144:G144"/>
    <mergeCell ref="B145:G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B132:E132"/>
    <mergeCell ref="B133:G133"/>
    <mergeCell ref="C122:D122"/>
    <mergeCell ref="C123:D123"/>
    <mergeCell ref="C124:D124"/>
    <mergeCell ref="C125:D125"/>
    <mergeCell ref="B126:F126"/>
    <mergeCell ref="B127:G127"/>
    <mergeCell ref="C116:D116"/>
    <mergeCell ref="B117:F117"/>
    <mergeCell ref="B118:G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B93:F93"/>
    <mergeCell ref="B94:G94"/>
    <mergeCell ref="C95:D95"/>
    <mergeCell ref="C96:D96"/>
    <mergeCell ref="C97:D97"/>
    <mergeCell ref="C82:D82"/>
    <mergeCell ref="C83:D83"/>
    <mergeCell ref="C84:D84"/>
    <mergeCell ref="C86:D86"/>
    <mergeCell ref="C87:D87"/>
    <mergeCell ref="C91:D91"/>
    <mergeCell ref="C76:D76"/>
    <mergeCell ref="B77:G77"/>
    <mergeCell ref="B78:G78"/>
    <mergeCell ref="C79:D79"/>
    <mergeCell ref="C80:D80"/>
    <mergeCell ref="C81:D81"/>
    <mergeCell ref="C85:D85"/>
    <mergeCell ref="C88:D88"/>
    <mergeCell ref="C89:D89"/>
    <mergeCell ref="C90:D90"/>
    <mergeCell ref="C70:D70"/>
    <mergeCell ref="C71:D71"/>
    <mergeCell ref="C72:D72"/>
    <mergeCell ref="C73:D73"/>
    <mergeCell ref="C74:D74"/>
    <mergeCell ref="C75:D75"/>
    <mergeCell ref="C64:D64"/>
    <mergeCell ref="C65:D65"/>
    <mergeCell ref="C66:D66"/>
    <mergeCell ref="B67:G67"/>
    <mergeCell ref="B68:G68"/>
    <mergeCell ref="C69:D69"/>
    <mergeCell ref="C58:D58"/>
    <mergeCell ref="B59:F59"/>
    <mergeCell ref="B60:G60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40:D40"/>
    <mergeCell ref="B41:G41"/>
    <mergeCell ref="B42:G42"/>
    <mergeCell ref="C43:D43"/>
    <mergeCell ref="C44:D44"/>
    <mergeCell ref="C45:D45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6:D26"/>
    <mergeCell ref="C27:D27"/>
    <mergeCell ref="C16:D16"/>
    <mergeCell ref="C17:D17"/>
    <mergeCell ref="B18:E18"/>
    <mergeCell ref="B19:G19"/>
    <mergeCell ref="C20:D20"/>
    <mergeCell ref="C21:D21"/>
    <mergeCell ref="C34:D34"/>
    <mergeCell ref="C14:D14"/>
    <mergeCell ref="C15:D15"/>
    <mergeCell ref="D4:F4"/>
    <mergeCell ref="B7:G7"/>
    <mergeCell ref="C22:D22"/>
    <mergeCell ref="C23:D23"/>
    <mergeCell ref="C24:D24"/>
    <mergeCell ref="C25:D25"/>
    <mergeCell ref="L7:N7"/>
    <mergeCell ref="B8:B9"/>
    <mergeCell ref="C8:D9"/>
    <mergeCell ref="E8:E9"/>
    <mergeCell ref="G8:G9"/>
    <mergeCell ref="C10:D10"/>
    <mergeCell ref="C11:D11"/>
    <mergeCell ref="C12:D12"/>
    <mergeCell ref="C13:D13"/>
    <mergeCell ref="H8:H9"/>
    <mergeCell ref="I8:I9"/>
    <mergeCell ref="J8:J9"/>
    <mergeCell ref="K8:K9"/>
  </mergeCells>
  <printOptions horizontalCentered="1"/>
  <pageMargins left="0.15748031496062992" right="0.15748031496062992" top="0.55118110236220474" bottom="0.55118110236220474" header="0.51181102362204722" footer="0"/>
  <pageSetup paperSize="9" scale="73" fitToHeight="6" orientation="landscape" r:id="rId2"/>
  <headerFooter alignWithMargins="0"/>
  <rowBreaks count="4" manualBreakCount="4">
    <brk id="41" min="1" max="13" man="1"/>
    <brk id="93" min="1" max="13" man="1"/>
    <brk id="126" min="1" max="13" man="1"/>
    <brk id="159" min="1" max="1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Inwestorski</vt:lpstr>
      <vt:lpstr>Inwestorski!Obszar_wydruku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Damian Kozłowski</cp:lastModifiedBy>
  <cp:lastPrinted>2020-09-28T07:10:51Z</cp:lastPrinted>
  <dcterms:created xsi:type="dcterms:W3CDTF">2012-03-26T12:00:54Z</dcterms:created>
  <dcterms:modified xsi:type="dcterms:W3CDTF">2020-09-28T07:33:41Z</dcterms:modified>
</cp:coreProperties>
</file>