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4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'Arkusz1'!$A$1:$F$312</definedName>
  </definedNames>
  <calcPr fullCalcOnLoad="1"/>
</workbook>
</file>

<file path=xl/sharedStrings.xml><?xml version="1.0" encoding="utf-8"?>
<sst xmlns="http://schemas.openxmlformats.org/spreadsheetml/2006/main" count="782" uniqueCount="369">
  <si>
    <t>Lp.</t>
  </si>
  <si>
    <t>Nazwa ulicy</t>
  </si>
  <si>
    <t>Nazwa przeszkody</t>
  </si>
  <si>
    <t>rzeka Białucha</t>
  </si>
  <si>
    <t>Konopnickiej</t>
  </si>
  <si>
    <t>rzeka Wisła</t>
  </si>
  <si>
    <t>rzeka Wilga</t>
  </si>
  <si>
    <t>Zawiła</t>
  </si>
  <si>
    <t>Brzeska</t>
  </si>
  <si>
    <t>rów melioracyjny</t>
  </si>
  <si>
    <t>Igołomska</t>
  </si>
  <si>
    <t>rzeka Dłubnia</t>
  </si>
  <si>
    <t>Ptaszyckiego - górna woda</t>
  </si>
  <si>
    <t>Ptaszyckiego - dolna woda</t>
  </si>
  <si>
    <t>potok Kościelnicki</t>
  </si>
  <si>
    <t>al. 29-go Listopada</t>
  </si>
  <si>
    <t>Kościuszki</t>
  </si>
  <si>
    <t>rzeka Rudawa</t>
  </si>
  <si>
    <t>Wyki</t>
  </si>
  <si>
    <t>potok Sudół</t>
  </si>
  <si>
    <t>Nowohucka</t>
  </si>
  <si>
    <t>Olszyny</t>
  </si>
  <si>
    <t>Starowiślna</t>
  </si>
  <si>
    <t>Ofiar Dąbia</t>
  </si>
  <si>
    <t>Mogilska - górna woda</t>
  </si>
  <si>
    <t>Mogilska - dolna woda</t>
  </si>
  <si>
    <t>al. Pokoju - górna woda</t>
  </si>
  <si>
    <t>al. Pokoju - torowisko</t>
  </si>
  <si>
    <t>al. Pokoju - dolna woda</t>
  </si>
  <si>
    <t>Strzelców</t>
  </si>
  <si>
    <t>Grudzińskiego</t>
  </si>
  <si>
    <t>al. Focha</t>
  </si>
  <si>
    <t>Piastowska</t>
  </si>
  <si>
    <t>potok Bibiczanka</t>
  </si>
  <si>
    <t>Zielińskiego</t>
  </si>
  <si>
    <t>Sucharskiego</t>
  </si>
  <si>
    <t>rzeka Serafa</t>
  </si>
  <si>
    <t>Chałubińskiego</t>
  </si>
  <si>
    <t>Półłanki</t>
  </si>
  <si>
    <t>potok Drwinia</t>
  </si>
  <si>
    <t>Brożka</t>
  </si>
  <si>
    <t>Podmokła</t>
  </si>
  <si>
    <t>Dietla</t>
  </si>
  <si>
    <t>Krakowska</t>
  </si>
  <si>
    <t>Łowińskiego</t>
  </si>
  <si>
    <t>Klasztorna - Półłanki</t>
  </si>
  <si>
    <t>Podbipięty</t>
  </si>
  <si>
    <t>al. Solidarności - chodnik górna woda</t>
  </si>
  <si>
    <t>al. Solidarności - jezdnia górna woda</t>
  </si>
  <si>
    <t>al. Solidarności - jezdnia dolna woda</t>
  </si>
  <si>
    <t>al. Solidarności - chodnik dolna woda</t>
  </si>
  <si>
    <t>al. Solidarności - torowisko</t>
  </si>
  <si>
    <t>potok Rozrywka</t>
  </si>
  <si>
    <t>potok Rzewny</t>
  </si>
  <si>
    <t>kanał wody przemysłowej</t>
  </si>
  <si>
    <t>MOSTY</t>
  </si>
  <si>
    <t>Kocmyrzowska - górna woda</t>
  </si>
  <si>
    <t>Kocmyrzowska - dolna woda</t>
  </si>
  <si>
    <t>Opolska - jezdnia południowa</t>
  </si>
  <si>
    <t>Opolska - jezdnia północna</t>
  </si>
  <si>
    <t>Giedroycia (d. Jeżynowa)</t>
  </si>
  <si>
    <t>Łokietka</t>
  </si>
  <si>
    <t>Siewna (Dożynkowa)</t>
  </si>
  <si>
    <t>krajowe</t>
  </si>
  <si>
    <t>powiatowe</t>
  </si>
  <si>
    <t>ul.Opolska</t>
  </si>
  <si>
    <t xml:space="preserve">ciąg pieszych </t>
  </si>
  <si>
    <t>ul.Igołomska</t>
  </si>
  <si>
    <t>ul. Lubicz</t>
  </si>
  <si>
    <t>ul.Dożynkowa</t>
  </si>
  <si>
    <t>potok Bibiczaka</t>
  </si>
  <si>
    <t>WIADUKTY</t>
  </si>
  <si>
    <t>Opolska - Lublańska</t>
  </si>
  <si>
    <t>Lublańska - Bora Komorowskiego (stnona północna)</t>
  </si>
  <si>
    <t>Rondo Polsadu</t>
  </si>
  <si>
    <t>Lublańska - Bora Komorowskiego(stona południowa)</t>
  </si>
  <si>
    <t>Conrada</t>
  </si>
  <si>
    <t>linia kolejowa</t>
  </si>
  <si>
    <t>ul. Weissa</t>
  </si>
  <si>
    <t>wojewódzkie</t>
  </si>
  <si>
    <t>Glogera</t>
  </si>
  <si>
    <t>Powstańców Śl., Wlkp.</t>
  </si>
  <si>
    <t>ul. Wielicka</t>
  </si>
  <si>
    <t>łącznica drogowa</t>
  </si>
  <si>
    <t>ul. Niepołomska</t>
  </si>
  <si>
    <t>Kocmyrzowska</t>
  </si>
  <si>
    <t>ul. Łowińskiego</t>
  </si>
  <si>
    <t>Kocmyrzowska ( obiekt tramwajowy )</t>
  </si>
  <si>
    <t>ul. Wita Stwosza, Warszawska, linia kolejowa</t>
  </si>
  <si>
    <t>Kamieńskiego</t>
  </si>
  <si>
    <t>ul. Powstańców Śl.</t>
  </si>
  <si>
    <t>Zakopiańska</t>
  </si>
  <si>
    <t>droga dojazdowa</t>
  </si>
  <si>
    <t>Na  Zjeździe</t>
  </si>
  <si>
    <t>ul. Zabłocie</t>
  </si>
  <si>
    <t>Kotlarska - strona zachodnia</t>
  </si>
  <si>
    <t>ul. Podgórska</t>
  </si>
  <si>
    <t>Kotlarska - torowisko</t>
  </si>
  <si>
    <t>Kotlarska - strona wschodnia</t>
  </si>
  <si>
    <t>Grudzińskiego - strona zachodnia</t>
  </si>
  <si>
    <t>Grudzińskiego - torowisko</t>
  </si>
  <si>
    <t>Grudzińskiego - strona wschodnia</t>
  </si>
  <si>
    <t>Bronowicka</t>
  </si>
  <si>
    <t>ul. Armii Krajowej</t>
  </si>
  <si>
    <t>dr Twardego</t>
  </si>
  <si>
    <t>ul. Tyniecka</t>
  </si>
  <si>
    <t>ul. Ks. Józefa</t>
  </si>
  <si>
    <t>Stoczniowców</t>
  </si>
  <si>
    <t>Ujastek</t>
  </si>
  <si>
    <t>linia tramwajowa</t>
  </si>
  <si>
    <t>Mikołajczyka</t>
  </si>
  <si>
    <t>ul. Okulickiego</t>
  </si>
  <si>
    <t>al. Pokoju - strona północna</t>
  </si>
  <si>
    <t>al. Pokoju - strona południowa</t>
  </si>
  <si>
    <t>al. Jana Pawła II - strona południowa</t>
  </si>
  <si>
    <t>ul. Stelli-Sawickiego</t>
  </si>
  <si>
    <t>al. Jana Pawła II - torowisko</t>
  </si>
  <si>
    <t>al. Jana Pawła II - strona północna</t>
  </si>
  <si>
    <t>ul. Prądnicka ( obiekt tramwajowy )</t>
  </si>
  <si>
    <t>ul. Turowicza - strona zachodnia</t>
  </si>
  <si>
    <t>ul. Tischnera, linia kolejowa</t>
  </si>
  <si>
    <t>ul. Turowicza - strona wschodnia</t>
  </si>
  <si>
    <t>ul. Turowicza - łącznica</t>
  </si>
  <si>
    <t>linia kolejowa, teren</t>
  </si>
  <si>
    <t>ul. Wita Stwosza - jezdnia północna</t>
  </si>
  <si>
    <t>drogi dojazdowe</t>
  </si>
  <si>
    <t>ul. Wita Stwosza - jezdnia południowa</t>
  </si>
  <si>
    <t>ul. Wita Stwosza</t>
  </si>
  <si>
    <t>ul. Żelazna</t>
  </si>
  <si>
    <t>Rondo Mogilskie - ul. Powstania Warszawskiego cz.A - tarcza ronda, cz.B - włączenie jezdni al. Powstania Warszawskiego w jezdnie ronda</t>
  </si>
  <si>
    <t>ul. Lubicz, linia tramwajowa, ciąg pieszy</t>
  </si>
  <si>
    <t xml:space="preserve">Rondo Mogilskie - tarcza ronda </t>
  </si>
  <si>
    <t xml:space="preserve">linia tramwajowa </t>
  </si>
  <si>
    <t>ul. Kamieńskiego (Bonarka)</t>
  </si>
  <si>
    <t>Warszawska</t>
  </si>
  <si>
    <t>teren</t>
  </si>
  <si>
    <t>Witosa</t>
  </si>
  <si>
    <t>PRZEJŚCIA PODZIEMNE</t>
  </si>
  <si>
    <t>al. Bora Komorowskiego</t>
  </si>
  <si>
    <t>al. Jana Pawła II</t>
  </si>
  <si>
    <t>Rondo Czyżyńskie</t>
  </si>
  <si>
    <t>ul. Morawskiego</t>
  </si>
  <si>
    <t>al. Krasińskiego</t>
  </si>
  <si>
    <t>ul. Madalińskiego</t>
  </si>
  <si>
    <t>ul. Konopnickiej</t>
  </si>
  <si>
    <t>os. Podwawelskie</t>
  </si>
  <si>
    <t xml:space="preserve">ul. Konopnickiej </t>
  </si>
  <si>
    <t>ul. Wlotowa</t>
  </si>
  <si>
    <t>ul. Zakopiańska</t>
  </si>
  <si>
    <t>Borek Fałęcki</t>
  </si>
  <si>
    <t>ul. Rakowicka</t>
  </si>
  <si>
    <t>ul. Lubomirskiego</t>
  </si>
  <si>
    <t>Dworzec Główny</t>
  </si>
  <si>
    <t>ul. Basztowa - Lubicz</t>
  </si>
  <si>
    <t>Bulwar Poleski</t>
  </si>
  <si>
    <t>ul. Dietla</t>
  </si>
  <si>
    <t>Pl. Bohaterów Getta</t>
  </si>
  <si>
    <t>ul. Na Zjeździe</t>
  </si>
  <si>
    <t>ul. Wielicka - strona wschodnia</t>
  </si>
  <si>
    <t>ul. Wielicka - strona zachodnia</t>
  </si>
  <si>
    <t>ul. Myślenicka - węzeł "Zakopiańska"</t>
  </si>
  <si>
    <t>Rondo Mogilskie P1</t>
  </si>
  <si>
    <t>tarcza ronda - strona północno -wschodnia</t>
  </si>
  <si>
    <t>Rondo Mogilskie P2</t>
  </si>
  <si>
    <t>tarcza ronda - włączenie ul. Beliny Prażnowskiego (jezdnia wschodnia)</t>
  </si>
  <si>
    <t>Rondo Mogilskie P3</t>
  </si>
  <si>
    <t>tarcza ronda - włączenie ul. Beliny Prażnowskiego (jezdnia zachodnia)</t>
  </si>
  <si>
    <t xml:space="preserve">tarcza ronda - jezdnia </t>
  </si>
  <si>
    <t>Rondo Mogilskie P5 - dojście do ronda od ul. Lubicz (strona południowa)</t>
  </si>
  <si>
    <t>tarcza ronda</t>
  </si>
  <si>
    <t>Rondo Grunwaldzkie</t>
  </si>
  <si>
    <t xml:space="preserve">Św . Rafała Kalinowskiego </t>
  </si>
  <si>
    <t>Dworzec PKP</t>
  </si>
  <si>
    <t xml:space="preserve">Tunel tramwajowy  KST od Ronda Mogilskiego do ul. ul. Pawiej </t>
  </si>
  <si>
    <t>ul. Lubomirskiego, Dworzec Gł. PKP</t>
  </si>
  <si>
    <r>
      <t xml:space="preserve">  </t>
    </r>
    <r>
      <rPr>
        <b/>
        <sz val="12"/>
        <rFont val="Arial CE"/>
        <family val="0"/>
      </rPr>
      <t xml:space="preserve">    ESTAKADY</t>
    </r>
  </si>
  <si>
    <r>
      <t xml:space="preserve">    </t>
    </r>
    <r>
      <rPr>
        <b/>
        <sz val="12"/>
        <rFont val="Arial CE"/>
        <family val="0"/>
      </rPr>
      <t>TUNELE</t>
    </r>
  </si>
  <si>
    <t>Konopnickiej ( Rondo Grunwaldzkie )</t>
  </si>
  <si>
    <t>beton zbrojony, kamień</t>
  </si>
  <si>
    <t>Opolska ( przy al. 29-go Listopada )</t>
  </si>
  <si>
    <t>beton zbrojony</t>
  </si>
  <si>
    <t>Tischnera</t>
  </si>
  <si>
    <t>Tischnera ( przy Zakładzie Energetycznym )</t>
  </si>
  <si>
    <t>Opolska - Lublańska ( dojazdy do wiaduktu )</t>
  </si>
  <si>
    <t>al. Powstańców Śląskich ( przy ul. Parkowej )</t>
  </si>
  <si>
    <t>al. Powstańców Śląskich ( wzgórze Lasoty )</t>
  </si>
  <si>
    <t>Kościuszki ( przy moście na Rudawie )</t>
  </si>
  <si>
    <t>Kościuszki ( przy klasztorze Norbertanek )</t>
  </si>
  <si>
    <t>kamień</t>
  </si>
  <si>
    <t>Księcia Józefa ( przy Moście Zwierzynieckim )</t>
  </si>
  <si>
    <t>beton zbrojony, stal</t>
  </si>
  <si>
    <t>Lubicz</t>
  </si>
  <si>
    <t>Olszyny ( przy wiadukcie kolejowym )</t>
  </si>
  <si>
    <t>Rollego ( Legionów Piłsudskiego )</t>
  </si>
  <si>
    <t>Królowej Jadwigi ( pętla na Salwatorze )</t>
  </si>
  <si>
    <t>Sucharskiego ( przy moście na potoku Serafa )</t>
  </si>
  <si>
    <t>Warszawska ( pod wiaduktem )</t>
  </si>
  <si>
    <t>Fredry</t>
  </si>
  <si>
    <t>stal</t>
  </si>
  <si>
    <t>Turowicza ( w tym dojazdy do wiaduktów )</t>
  </si>
  <si>
    <t>Rondo Mogilskie</t>
  </si>
  <si>
    <t>Wita Stwosza ( w tym dojazdy do wiaduktów )</t>
  </si>
  <si>
    <t>MURY OPOROWE</t>
  </si>
  <si>
    <t>PRZEPUSTY</t>
  </si>
  <si>
    <t>rów odwadniający</t>
  </si>
  <si>
    <t>Lublańska</t>
  </si>
  <si>
    <t>ciek bez nazwy</t>
  </si>
  <si>
    <t>Wielicka</t>
  </si>
  <si>
    <t>potok Prokocimski</t>
  </si>
  <si>
    <t>Skotnicka</t>
  </si>
  <si>
    <t>potok bez nazwy</t>
  </si>
  <si>
    <t>Księcia Józefa - Nr 129</t>
  </si>
  <si>
    <t>rów drogowy</t>
  </si>
  <si>
    <t>Księcia Józefa - Nr 235</t>
  </si>
  <si>
    <t>Księcia Józefa - koło fortu</t>
  </si>
  <si>
    <t>rowy drogowe</t>
  </si>
  <si>
    <t>potok Młynówka</t>
  </si>
  <si>
    <t>Kocmyrzowska - Jubileuszowa</t>
  </si>
  <si>
    <t>Kocmyrzowska - Freege'go</t>
  </si>
  <si>
    <t>Dobrego Pasterza</t>
  </si>
  <si>
    <t>Powstańców</t>
  </si>
  <si>
    <t>Balicka</t>
  </si>
  <si>
    <t>potok bez  nazwy</t>
  </si>
  <si>
    <t>Tyniecka - skrzyżowanie z ul. Sodową</t>
  </si>
  <si>
    <t>Tyniecka - skrzyżowanie z ul. Jemiołową</t>
  </si>
  <si>
    <t>Tyniecka - skrzyżowanie z ul. Dąbrowa</t>
  </si>
  <si>
    <t>Podmokła - skrzyżowanie z ul. Myślenicką</t>
  </si>
  <si>
    <t>Myślenicka</t>
  </si>
  <si>
    <t>Myślenicka - skrzyżowanie z ul. Cechową</t>
  </si>
  <si>
    <t>Myślenicka ( wcześniejszy przebieg )</t>
  </si>
  <si>
    <t>Bieżanowska</t>
  </si>
  <si>
    <t>potok Drwinka</t>
  </si>
  <si>
    <t>Sucharskiego - skrzyżowanie                      z ul. Złocieniową</t>
  </si>
  <si>
    <t>Christo Botewa ( Rybitwy )</t>
  </si>
  <si>
    <t>Półłanki - skrzyżowanie z ul. Christo Botewa</t>
  </si>
  <si>
    <t>Lubocka - Nr 74, 76</t>
  </si>
  <si>
    <t>Turowicza</t>
  </si>
  <si>
    <t>Myślenicka ( węzeł "Zakopiańska" )</t>
  </si>
  <si>
    <t>ul. Conrada - Radzikowskiego</t>
  </si>
  <si>
    <t>Rondo Ofiar Katynia</t>
  </si>
  <si>
    <t>ul.Nowohucka - od Powstańców Wielkopolskich - str.północna</t>
  </si>
  <si>
    <t>ul.Klimeckiego, ul. Kuklińskiego</t>
  </si>
  <si>
    <t>j.w.</t>
  </si>
  <si>
    <t>Armi Krajowej i Jasnogórskiej</t>
  </si>
  <si>
    <t xml:space="preserve">Rondo Ofiar Katynia </t>
  </si>
  <si>
    <t>j.w.str.południowa</t>
  </si>
  <si>
    <t>beton sprężony</t>
  </si>
  <si>
    <t>Materiał konstrukcyjny</t>
  </si>
  <si>
    <t>Długość obiektu w    (mb)</t>
  </si>
  <si>
    <t>drewno</t>
  </si>
  <si>
    <t>42-90,8(A)  52,6 (B)</t>
  </si>
  <si>
    <t>Kotlarska ( dojazd do wiaduktu)</t>
  </si>
  <si>
    <t>Powstańców Śl., Wlkp.            ( dojazdy do wiaduktów )</t>
  </si>
  <si>
    <t>beton niezbrojony</t>
  </si>
  <si>
    <t>beton zbrojony, cegła</t>
  </si>
  <si>
    <t>beton  zbrojony</t>
  </si>
  <si>
    <t>EKRANY AKUSTYCZNE</t>
  </si>
  <si>
    <t>Materiał wypełnienia</t>
  </si>
  <si>
    <t>Długość obiektu                ( m )</t>
  </si>
  <si>
    <t>Opolska</t>
  </si>
  <si>
    <t>zielona ściana, płyty poliwęglanowe, elementy drewniane</t>
  </si>
  <si>
    <t>zielona ściana, szkło akrylowe, trocinobeton, klinkier</t>
  </si>
  <si>
    <t>Lublańska na odc. od Al. 29 - Listopada do ul. Czereśniowej</t>
  </si>
  <si>
    <t>zielona ściana, trocinozrębkobeton, szkło akrylowe</t>
  </si>
  <si>
    <t>szkło akrylowe, trocinobeton,zielona ściana</t>
  </si>
  <si>
    <t>szkło akrylowe</t>
  </si>
  <si>
    <t>Zakopiańska (przy skrzyżowaniu z ul. Tischnera), (od węzła A-4 do skrzyżowania z ul.Taklińskiego)</t>
  </si>
  <si>
    <t>klinkier, szkło akrylowe, trocinobeton</t>
  </si>
  <si>
    <t>Radzikowskiego - Pasternik</t>
  </si>
  <si>
    <t>szkło akrylowe, panele aluminiowe, trocinobeton, elementy drewniane</t>
  </si>
  <si>
    <t>szkło akrylowe, panele aluminiowe</t>
  </si>
  <si>
    <t>trocinobeton, panele stalowe, szkło akrylowe</t>
  </si>
  <si>
    <t>panele stalowe</t>
  </si>
  <si>
    <t>Księcia Józefa</t>
  </si>
  <si>
    <t>zielona ściana, szkło akrylowe</t>
  </si>
  <si>
    <t>Halszki ( pętla tramwajowa )</t>
  </si>
  <si>
    <t>Nowosądecka</t>
  </si>
  <si>
    <t>zielona ściana</t>
  </si>
  <si>
    <t>Kotlarska</t>
  </si>
  <si>
    <t>szkło akrylowe, panele stalowe, zielona ściana</t>
  </si>
  <si>
    <t>szkło akrylowe, zielona ściana, klinkier</t>
  </si>
  <si>
    <t>Herberta</t>
  </si>
  <si>
    <t>trocinobeton, szkło akrylowe</t>
  </si>
  <si>
    <t>Klimeckiego</t>
  </si>
  <si>
    <t>Stella-Sawickiego</t>
  </si>
  <si>
    <t>zielona ściana, panele stalowe, trocinobeton</t>
  </si>
  <si>
    <t>Klasztorna</t>
  </si>
  <si>
    <t>elementy drewniane, trocinobeton, szkło akrylowe</t>
  </si>
  <si>
    <t>Wita Stwosza</t>
  </si>
  <si>
    <t>Królowej Jadwigi</t>
  </si>
  <si>
    <t xml:space="preserve">paraglas </t>
  </si>
  <si>
    <t>Księdza Jancarza (od skrzyżowania z ul. Ks. Kurzei do skrzyżowania z ul. T. Parnickiego) 05.2007</t>
  </si>
  <si>
    <t>trocinozrębkobeton, szkło akrylowe</t>
  </si>
  <si>
    <t>Powstańców Śląskich</t>
  </si>
  <si>
    <t>szkło akrylowe, zielona ściana</t>
  </si>
  <si>
    <t>Bora Komorowskiego (estakada)</t>
  </si>
  <si>
    <t>Wita Stwosza od str. Klasztoru Karmelitów</t>
  </si>
  <si>
    <t>Bonarka City Center - ul. Puszkarska - Kamieńskiego</t>
  </si>
  <si>
    <t>szkło akrylowe, trocinobeton</t>
  </si>
  <si>
    <t>Lipska - pętla Mały Płaszów</t>
  </si>
  <si>
    <t xml:space="preserve">Christo Botewa, Kuklińskiego </t>
  </si>
  <si>
    <t>Rondo Ofiar Katynia - Radzikowskiego, Armii Krajowej, estakada 2012</t>
  </si>
  <si>
    <t>KŁADKI</t>
  </si>
  <si>
    <r>
      <t>Powie-rzchnia obiektu            ( 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)</t>
    </r>
  </si>
  <si>
    <t>Przegląd należy wykonać do...</t>
  </si>
  <si>
    <t>mur nr 1</t>
  </si>
  <si>
    <t>żelbet,monolitycznytypu L</t>
  </si>
  <si>
    <t>mur nr 2</t>
  </si>
  <si>
    <t>mur nr 3</t>
  </si>
  <si>
    <t>mur nr 4</t>
  </si>
  <si>
    <t>mur nr 5</t>
  </si>
  <si>
    <t>mur nr 6</t>
  </si>
  <si>
    <t>mur nr 7</t>
  </si>
  <si>
    <t>Ściana żelbet.,posadowienie na palach f fi 700 mm</t>
  </si>
  <si>
    <t xml:space="preserve">Ściana żelbet.,posadowienie na palach f fi 700 mm </t>
  </si>
  <si>
    <t>mur nr 8-w dwóch rzędach</t>
  </si>
  <si>
    <t>żelbetowy monolityczny</t>
  </si>
  <si>
    <t>Grota Roweckiego-Bobrzyńskiego</t>
  </si>
  <si>
    <t>potok Pychowicki</t>
  </si>
  <si>
    <t>Drukarska</t>
  </si>
  <si>
    <t>Armii Krajowej-strona lewa</t>
  </si>
  <si>
    <t>Jasnogórska</t>
  </si>
  <si>
    <t xml:space="preserve"> obiektów inżynierskich na drogach krajowych, wojewódzkich, powiatowych</t>
  </si>
  <si>
    <t>przepust</t>
  </si>
  <si>
    <t xml:space="preserve">Rondo Mogilskie P4 dojście do ronda od ul. Lubicz (strona północna) </t>
  </si>
  <si>
    <t>stalowy</t>
  </si>
  <si>
    <t>MURY BULWARÓW WYSOKICH</t>
  </si>
  <si>
    <r>
      <t>BRZEG LEWY-</t>
    </r>
    <r>
      <rPr>
        <b/>
        <u val="single"/>
        <sz val="10"/>
        <rFont val="Arial CE"/>
        <family val="0"/>
      </rPr>
      <t>odcinek(km)</t>
    </r>
    <r>
      <rPr>
        <b/>
        <sz val="10"/>
        <rFont val="Arial CE"/>
        <family val="0"/>
      </rPr>
      <t xml:space="preserve">                  -km 74+400-79+680 </t>
    </r>
  </si>
  <si>
    <t>74+460-75+200</t>
  </si>
  <si>
    <t>bulwar wysoki-typ A</t>
  </si>
  <si>
    <t>75+430-75+450</t>
  </si>
  <si>
    <t>bulwar wysoki-typ B</t>
  </si>
  <si>
    <t>bulwar wysoki-typ C</t>
  </si>
  <si>
    <t>75+470-76+430</t>
  </si>
  <si>
    <t>77+470-79+230</t>
  </si>
  <si>
    <t>79+000-79+680</t>
  </si>
  <si>
    <t>TYP BUDOWLI</t>
  </si>
  <si>
    <t>Długość (około)</t>
  </si>
  <si>
    <t>76+340-76+960</t>
  </si>
  <si>
    <t>78+065-79+200</t>
  </si>
  <si>
    <t>ul. Jasnogórska</t>
  </si>
  <si>
    <t>szkło akrylowe,zielona ściana</t>
  </si>
  <si>
    <t>Jasnogórska przy "Auchan"</t>
  </si>
  <si>
    <t>BRZEG PRAWY                                     -odcinek (km)                  km 75+500-79+200</t>
  </si>
  <si>
    <t>Wielicka-przy pzystanku tramwajowym</t>
  </si>
  <si>
    <t>Olszanicka</t>
  </si>
  <si>
    <t>Zakopiańska -Orzechowa</t>
  </si>
  <si>
    <t>Lipska -Wielicka</t>
  </si>
  <si>
    <t>Lipska -Wielicka- rampa zjazdowa</t>
  </si>
  <si>
    <t>tory PKP</t>
  </si>
  <si>
    <t>żelbet</t>
  </si>
  <si>
    <t>Lipska -Wielicka- estakada w wężle ulic</t>
  </si>
  <si>
    <t>Mury dojazdowe do estakady Lipska-Wielicka</t>
  </si>
  <si>
    <t>Mur przy rampie pieszo-rowerowej do estakady Lipska-Wielicka</t>
  </si>
  <si>
    <t>Mur przy ul. Wielickiej( przy stacji TRAFO) przy estakadzie Lipska-Wielicka</t>
  </si>
  <si>
    <t>pot. Sudół, Opolska</t>
  </si>
  <si>
    <t>Armii Krajowej-strona prawa</t>
  </si>
  <si>
    <t>ul. Mogilska</t>
  </si>
  <si>
    <t>al.. Jana Pawła II</t>
  </si>
  <si>
    <t>Zielona ściana , szkło akrykowe</t>
  </si>
  <si>
    <t>ul. Janusza Meissnera</t>
  </si>
  <si>
    <t>zieloa ściana , szkło akrylowe</t>
  </si>
  <si>
    <t>2.</t>
  </si>
  <si>
    <t>ul. Bora Komorowskiego</t>
  </si>
  <si>
    <t>dojście do Muzeum Lotictwa</t>
  </si>
  <si>
    <t>Mur przy łącznicy do estakady wzdłuż ul. Bora Komorowskiego</t>
  </si>
  <si>
    <t>b.d.</t>
  </si>
  <si>
    <t>RAZEM: 272 szt.</t>
  </si>
  <si>
    <t>Harmonogram przeglądów -  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</si>
</sst>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#,##0.000"/>
    <numFmt numFmtId="171" formatCode="[$-415]dddd\,\ d\ mmmm\ yyyy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vertAlign val="superscript"/>
      <sz val="10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10"/>
      <color indexed="5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/>
    </xf>
    <xf numFmtId="16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Fill="1" applyBorder="1" applyAlignment="1">
      <alignment horizontal="center" vertical="center" wrapText="1"/>
    </xf>
    <xf numFmtId="166" fontId="0" fillId="0" borderId="19" xfId="0" applyNumberForma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9" fontId="0" fillId="0" borderId="12" xfId="42" applyNumberFormat="1" applyFont="1" applyBorder="1" applyAlignment="1">
      <alignment vertical="center" wrapText="1"/>
    </xf>
    <xf numFmtId="167" fontId="0" fillId="0" borderId="12" xfId="0" applyNumberForma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66" fontId="0" fillId="0" borderId="27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6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166" fontId="0" fillId="0" borderId="12" xfId="0" applyNumberForma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16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0" fillId="0" borderId="12" xfId="0" applyFill="1" applyBorder="1" applyAlignment="1">
      <alignment wrapText="1"/>
    </xf>
    <xf numFmtId="166" fontId="0" fillId="0" borderId="12" xfId="0" applyNumberFormat="1" applyFon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33" borderId="30" xfId="0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166" fontId="0" fillId="34" borderId="27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35" xfId="0" applyBorder="1" applyAlignment="1">
      <alignment vertical="center"/>
    </xf>
    <xf numFmtId="166" fontId="0" fillId="0" borderId="35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Fill="1" applyBorder="1" applyAlignment="1">
      <alignment/>
    </xf>
    <xf numFmtId="166" fontId="6" fillId="0" borderId="19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66" fontId="2" fillId="33" borderId="3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66" fontId="2" fillId="34" borderId="12" xfId="0" applyNumberFormat="1" applyFont="1" applyFill="1" applyBorder="1" applyAlignment="1">
      <alignment horizontal="center" vertical="center" wrapText="1"/>
    </xf>
    <xf numFmtId="167" fontId="0" fillId="34" borderId="12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28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vertical="center"/>
    </xf>
    <xf numFmtId="169" fontId="0" fillId="0" borderId="15" xfId="42" applyNumberFormat="1" applyFont="1" applyBorder="1" applyAlignment="1">
      <alignment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39" xfId="0" applyNumberFormat="1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33" borderId="3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625" style="0" customWidth="1"/>
    <col min="3" max="3" width="22.00390625" style="0" customWidth="1"/>
    <col min="4" max="4" width="14.75390625" style="0" customWidth="1"/>
    <col min="5" max="5" width="9.25390625" style="0" customWidth="1"/>
    <col min="6" max="6" width="13.75390625" style="0" customWidth="1"/>
  </cols>
  <sheetData>
    <row r="1" spans="2:6" ht="18">
      <c r="B1" s="141" t="s">
        <v>368</v>
      </c>
      <c r="C1" s="9"/>
      <c r="D1" s="149"/>
      <c r="E1" s="150"/>
      <c r="F1" s="9"/>
    </row>
    <row r="2" spans="2:6" ht="18">
      <c r="B2" s="142" t="s">
        <v>322</v>
      </c>
      <c r="C2" s="142"/>
      <c r="D2" s="142"/>
      <c r="E2" s="142"/>
      <c r="F2" s="3"/>
    </row>
    <row r="3" spans="1:6" ht="15.75" customHeight="1">
      <c r="A3" s="201"/>
      <c r="B3" s="201"/>
      <c r="C3" s="142"/>
      <c r="D3" s="142"/>
      <c r="E3" s="142"/>
      <c r="F3" s="14"/>
    </row>
    <row r="4" spans="1:6" ht="15" customHeight="1">
      <c r="A4" s="142"/>
      <c r="B4" s="142"/>
      <c r="C4" s="142"/>
      <c r="D4" s="142"/>
      <c r="E4" s="142"/>
      <c r="F4" s="3"/>
    </row>
    <row r="5" spans="1:6" ht="15" customHeight="1" thickBot="1">
      <c r="A5" s="2"/>
      <c r="B5" s="1"/>
      <c r="C5" s="1"/>
      <c r="D5" s="1"/>
      <c r="E5" s="1"/>
      <c r="F5" s="1"/>
    </row>
    <row r="6" spans="1:6" ht="71.25" customHeight="1" thickBot="1">
      <c r="A6" s="49" t="s">
        <v>0</v>
      </c>
      <c r="B6" s="50" t="s">
        <v>1</v>
      </c>
      <c r="C6" s="51" t="s">
        <v>2</v>
      </c>
      <c r="D6" s="47" t="s">
        <v>247</v>
      </c>
      <c r="E6" s="47" t="s">
        <v>248</v>
      </c>
      <c r="F6" s="46" t="s">
        <v>304</v>
      </c>
    </row>
    <row r="7" spans="1:6" ht="15" customHeight="1" thickBot="1">
      <c r="A7" s="48">
        <v>1</v>
      </c>
      <c r="B7" s="13">
        <v>2</v>
      </c>
      <c r="C7" s="13">
        <v>3</v>
      </c>
      <c r="D7" s="13">
        <v>4</v>
      </c>
      <c r="E7" s="13">
        <v>5</v>
      </c>
      <c r="F7" s="13">
        <v>7</v>
      </c>
    </row>
    <row r="8" spans="1:6" ht="15" customHeight="1">
      <c r="A8" s="109"/>
      <c r="B8" s="137" t="s">
        <v>55</v>
      </c>
      <c r="C8" s="110"/>
      <c r="D8" s="110"/>
      <c r="E8" s="110"/>
      <c r="F8" s="111"/>
    </row>
    <row r="9" spans="1:6" ht="17.25" customHeight="1">
      <c r="A9" s="112"/>
      <c r="B9" s="113" t="s">
        <v>63</v>
      </c>
      <c r="C9" s="114"/>
      <c r="D9" s="114"/>
      <c r="E9" s="114"/>
      <c r="F9" s="114"/>
    </row>
    <row r="10" spans="1:6" ht="27" customHeight="1">
      <c r="A10" s="5">
        <f>A9+1</f>
        <v>1</v>
      </c>
      <c r="B10" s="6" t="s">
        <v>58</v>
      </c>
      <c r="C10" s="6" t="s">
        <v>3</v>
      </c>
      <c r="D10" s="6" t="s">
        <v>180</v>
      </c>
      <c r="E10" s="42">
        <v>16.4</v>
      </c>
      <c r="F10" s="181">
        <v>43995</v>
      </c>
    </row>
    <row r="11" spans="1:6" ht="27.75" customHeight="1">
      <c r="A11" s="5">
        <f>A10+1</f>
        <v>2</v>
      </c>
      <c r="B11" s="6" t="s">
        <v>59</v>
      </c>
      <c r="C11" s="6" t="s">
        <v>3</v>
      </c>
      <c r="D11" s="6" t="s">
        <v>246</v>
      </c>
      <c r="E11" s="42">
        <v>19.5</v>
      </c>
      <c r="F11" s="181">
        <v>43995</v>
      </c>
    </row>
    <row r="12" spans="1:6" ht="15" customHeight="1">
      <c r="A12" s="5">
        <f>A11+1</f>
        <v>3</v>
      </c>
      <c r="B12" s="6" t="s">
        <v>8</v>
      </c>
      <c r="C12" s="6" t="s">
        <v>5</v>
      </c>
      <c r="D12" s="6" t="s">
        <v>198</v>
      </c>
      <c r="E12" s="42">
        <v>272.5</v>
      </c>
      <c r="F12" s="181">
        <v>43994</v>
      </c>
    </row>
    <row r="13" spans="1:6" ht="15" customHeight="1">
      <c r="A13" s="5">
        <v>4</v>
      </c>
      <c r="B13" s="6" t="s">
        <v>10</v>
      </c>
      <c r="C13" s="6" t="s">
        <v>14</v>
      </c>
      <c r="D13" s="6" t="s">
        <v>180</v>
      </c>
      <c r="E13" s="42">
        <v>20.4</v>
      </c>
      <c r="F13" s="181">
        <v>43921</v>
      </c>
    </row>
    <row r="14" spans="1:6" ht="15" customHeight="1">
      <c r="A14" s="5">
        <f>A13+1</f>
        <v>5</v>
      </c>
      <c r="B14" s="6" t="s">
        <v>12</v>
      </c>
      <c r="C14" s="6" t="s">
        <v>11</v>
      </c>
      <c r="D14" s="6" t="s">
        <v>180</v>
      </c>
      <c r="E14" s="42">
        <v>18</v>
      </c>
      <c r="F14" s="181">
        <v>43921</v>
      </c>
    </row>
    <row r="15" spans="1:6" ht="15" customHeight="1">
      <c r="A15" s="5">
        <f>A14+1</f>
        <v>6</v>
      </c>
      <c r="B15" s="6" t="s">
        <v>13</v>
      </c>
      <c r="C15" s="6" t="s">
        <v>11</v>
      </c>
      <c r="D15" s="6" t="s">
        <v>180</v>
      </c>
      <c r="E15" s="42">
        <v>18</v>
      </c>
      <c r="F15" s="181">
        <v>43921</v>
      </c>
    </row>
    <row r="16" spans="1:6" ht="15" customHeight="1">
      <c r="A16" s="115"/>
      <c r="B16" s="116" t="s">
        <v>79</v>
      </c>
      <c r="C16" s="117"/>
      <c r="D16" s="117"/>
      <c r="E16" s="117"/>
      <c r="F16" s="118"/>
    </row>
    <row r="17" spans="1:6" ht="15" customHeight="1">
      <c r="A17" s="5">
        <v>7</v>
      </c>
      <c r="B17" s="6" t="s">
        <v>16</v>
      </c>
      <c r="C17" s="6" t="s">
        <v>17</v>
      </c>
      <c r="D17" s="6" t="s">
        <v>180</v>
      </c>
      <c r="E17" s="42">
        <v>20</v>
      </c>
      <c r="F17" s="181">
        <v>44018</v>
      </c>
    </row>
    <row r="18" spans="1:6" ht="15" customHeight="1">
      <c r="A18" s="5">
        <v>8</v>
      </c>
      <c r="B18" s="6" t="s">
        <v>18</v>
      </c>
      <c r="C18" s="6" t="s">
        <v>19</v>
      </c>
      <c r="D18" s="6" t="s">
        <v>180</v>
      </c>
      <c r="E18" s="42">
        <v>8.1</v>
      </c>
      <c r="F18" s="181">
        <v>43991</v>
      </c>
    </row>
    <row r="19" spans="1:8" ht="15" customHeight="1">
      <c r="A19" s="5">
        <v>9</v>
      </c>
      <c r="B19" s="6" t="s">
        <v>20</v>
      </c>
      <c r="C19" s="6" t="s">
        <v>5</v>
      </c>
      <c r="D19" s="6" t="s">
        <v>198</v>
      </c>
      <c r="E19" s="42">
        <v>281.2</v>
      </c>
      <c r="F19" s="181">
        <v>43994</v>
      </c>
      <c r="H19" s="1"/>
    </row>
    <row r="20" spans="1:6" ht="22.5" customHeight="1">
      <c r="A20" s="5">
        <v>10</v>
      </c>
      <c r="B20" s="6" t="s">
        <v>56</v>
      </c>
      <c r="C20" s="6" t="s">
        <v>11</v>
      </c>
      <c r="D20" s="6" t="s">
        <v>180</v>
      </c>
      <c r="E20" s="42">
        <v>18.6</v>
      </c>
      <c r="F20" s="181">
        <v>43991</v>
      </c>
    </row>
    <row r="21" spans="1:6" ht="15" customHeight="1">
      <c r="A21" s="5">
        <v>11</v>
      </c>
      <c r="B21" s="6" t="s">
        <v>57</v>
      </c>
      <c r="C21" s="6" t="s">
        <v>11</v>
      </c>
      <c r="D21" s="6" t="s">
        <v>180</v>
      </c>
      <c r="E21" s="42">
        <v>18.6</v>
      </c>
      <c r="F21" s="181">
        <v>43991</v>
      </c>
    </row>
    <row r="22" spans="1:6" ht="15" customHeight="1">
      <c r="A22" s="115"/>
      <c r="B22" s="119" t="s">
        <v>64</v>
      </c>
      <c r="C22" s="114"/>
      <c r="D22" s="114"/>
      <c r="E22" s="114"/>
      <c r="F22" s="120"/>
    </row>
    <row r="23" spans="1:6" ht="15" customHeight="1">
      <c r="A23" s="5">
        <v>12</v>
      </c>
      <c r="B23" s="12" t="s">
        <v>15</v>
      </c>
      <c r="C23" s="12" t="s">
        <v>3</v>
      </c>
      <c r="D23" s="12" t="s">
        <v>180</v>
      </c>
      <c r="E23" s="43">
        <v>16.8</v>
      </c>
      <c r="F23" s="181">
        <v>43991</v>
      </c>
    </row>
    <row r="24" spans="1:6" ht="15" customHeight="1">
      <c r="A24" s="5">
        <v>13</v>
      </c>
      <c r="B24" s="10" t="s">
        <v>4</v>
      </c>
      <c r="C24" s="10" t="s">
        <v>5</v>
      </c>
      <c r="D24" s="10" t="s">
        <v>198</v>
      </c>
      <c r="E24" s="44">
        <v>157.5</v>
      </c>
      <c r="F24" s="181">
        <v>43985</v>
      </c>
    </row>
    <row r="25" spans="1:6" ht="15" customHeight="1">
      <c r="A25" s="5">
        <v>14</v>
      </c>
      <c r="B25" s="10" t="s">
        <v>4</v>
      </c>
      <c r="C25" s="10" t="s">
        <v>6</v>
      </c>
      <c r="D25" s="10" t="s">
        <v>180</v>
      </c>
      <c r="E25" s="44">
        <v>21.4</v>
      </c>
      <c r="F25" s="181">
        <v>43991</v>
      </c>
    </row>
    <row r="26" spans="1:6" ht="15" customHeight="1">
      <c r="A26" s="5">
        <v>15</v>
      </c>
      <c r="B26" s="10" t="s">
        <v>7</v>
      </c>
      <c r="C26" s="10" t="s">
        <v>53</v>
      </c>
      <c r="D26" s="10" t="s">
        <v>180</v>
      </c>
      <c r="E26" s="44">
        <v>6.5</v>
      </c>
      <c r="F26" s="181">
        <v>44018</v>
      </c>
    </row>
    <row r="27" spans="1:6" ht="15" customHeight="1">
      <c r="A27" s="5">
        <v>16</v>
      </c>
      <c r="B27" s="6" t="s">
        <v>21</v>
      </c>
      <c r="C27" s="6" t="s">
        <v>3</v>
      </c>
      <c r="D27" s="6" t="s">
        <v>180</v>
      </c>
      <c r="E27" s="42">
        <v>19</v>
      </c>
      <c r="F27" s="181">
        <v>43998</v>
      </c>
    </row>
    <row r="28" spans="1:6" ht="15" customHeight="1">
      <c r="A28" s="5">
        <v>17</v>
      </c>
      <c r="B28" s="6" t="s">
        <v>22</v>
      </c>
      <c r="C28" s="6" t="s">
        <v>5</v>
      </c>
      <c r="D28" s="6" t="s">
        <v>198</v>
      </c>
      <c r="E28" s="42">
        <v>148.5</v>
      </c>
      <c r="F28" s="181">
        <v>43959</v>
      </c>
    </row>
    <row r="29" spans="1:6" ht="15" customHeight="1">
      <c r="A29" s="5">
        <v>18</v>
      </c>
      <c r="B29" s="6" t="s">
        <v>23</v>
      </c>
      <c r="C29" s="6" t="s">
        <v>5</v>
      </c>
      <c r="D29" s="6" t="s">
        <v>246</v>
      </c>
      <c r="E29" s="42">
        <v>230</v>
      </c>
      <c r="F29" s="181">
        <v>43995</v>
      </c>
    </row>
    <row r="30" spans="1:6" ht="15" customHeight="1">
      <c r="A30" s="5">
        <v>19</v>
      </c>
      <c r="B30" s="6" t="s">
        <v>24</v>
      </c>
      <c r="C30" s="6" t="s">
        <v>3</v>
      </c>
      <c r="D30" s="6" t="s">
        <v>180</v>
      </c>
      <c r="E30" s="42">
        <v>23.5</v>
      </c>
      <c r="F30" s="181">
        <v>43921</v>
      </c>
    </row>
    <row r="31" spans="1:6" ht="15" customHeight="1">
      <c r="A31" s="5">
        <v>20</v>
      </c>
      <c r="B31" s="6" t="s">
        <v>25</v>
      </c>
      <c r="C31" s="6" t="s">
        <v>3</v>
      </c>
      <c r="D31" s="6" t="s">
        <v>180</v>
      </c>
      <c r="E31" s="42">
        <v>23.5</v>
      </c>
      <c r="F31" s="181">
        <v>43921</v>
      </c>
    </row>
    <row r="32" spans="1:6" ht="15" customHeight="1">
      <c r="A32" s="5">
        <v>21</v>
      </c>
      <c r="B32" s="6" t="s">
        <v>26</v>
      </c>
      <c r="C32" s="6" t="s">
        <v>3</v>
      </c>
      <c r="D32" s="6" t="s">
        <v>246</v>
      </c>
      <c r="E32" s="42">
        <v>32.7</v>
      </c>
      <c r="F32" s="181">
        <v>43959</v>
      </c>
    </row>
    <row r="33" spans="1:6" ht="15" customHeight="1">
      <c r="A33" s="5">
        <v>22</v>
      </c>
      <c r="B33" s="6" t="s">
        <v>27</v>
      </c>
      <c r="C33" s="6" t="s">
        <v>3</v>
      </c>
      <c r="D33" s="6" t="s">
        <v>246</v>
      </c>
      <c r="E33" s="42">
        <v>32.7</v>
      </c>
      <c r="F33" s="181">
        <v>43959</v>
      </c>
    </row>
    <row r="34" spans="1:6" ht="15" customHeight="1">
      <c r="A34" s="5">
        <v>23</v>
      </c>
      <c r="B34" s="6" t="s">
        <v>28</v>
      </c>
      <c r="C34" s="6" t="s">
        <v>3</v>
      </c>
      <c r="D34" s="6" t="s">
        <v>246</v>
      </c>
      <c r="E34" s="42">
        <v>32.7</v>
      </c>
      <c r="F34" s="181">
        <v>43959</v>
      </c>
    </row>
    <row r="35" spans="1:6" ht="15" customHeight="1">
      <c r="A35" s="5">
        <v>24</v>
      </c>
      <c r="B35" s="6" t="s">
        <v>29</v>
      </c>
      <c r="C35" s="6" t="s">
        <v>19</v>
      </c>
      <c r="D35" s="6" t="s">
        <v>246</v>
      </c>
      <c r="E35" s="42">
        <v>19.5</v>
      </c>
      <c r="F35" s="181">
        <v>43977</v>
      </c>
    </row>
    <row r="36" spans="1:6" ht="15" customHeight="1">
      <c r="A36" s="5">
        <v>25</v>
      </c>
      <c r="B36" s="7" t="s">
        <v>30</v>
      </c>
      <c r="C36" s="7" t="s">
        <v>5</v>
      </c>
      <c r="D36" s="7" t="s">
        <v>198</v>
      </c>
      <c r="E36" s="45">
        <v>168</v>
      </c>
      <c r="F36" s="181">
        <v>43967</v>
      </c>
    </row>
    <row r="37" spans="1:6" ht="15" customHeight="1">
      <c r="A37" s="5">
        <v>26</v>
      </c>
      <c r="B37" s="6" t="s">
        <v>31</v>
      </c>
      <c r="C37" s="6" t="s">
        <v>17</v>
      </c>
      <c r="D37" s="6" t="s">
        <v>198</v>
      </c>
      <c r="E37" s="42">
        <v>25.3</v>
      </c>
      <c r="F37" s="181">
        <v>43998</v>
      </c>
    </row>
    <row r="38" spans="1:6" ht="15" customHeight="1">
      <c r="A38" s="5">
        <v>27</v>
      </c>
      <c r="B38" s="6" t="s">
        <v>32</v>
      </c>
      <c r="C38" s="6" t="s">
        <v>17</v>
      </c>
      <c r="D38" s="6" t="s">
        <v>198</v>
      </c>
      <c r="E38" s="42">
        <v>24.9</v>
      </c>
      <c r="F38" s="181">
        <v>43998</v>
      </c>
    </row>
    <row r="39" spans="1:6" ht="15" customHeight="1">
      <c r="A39" s="5">
        <v>28</v>
      </c>
      <c r="B39" s="6" t="s">
        <v>62</v>
      </c>
      <c r="C39" s="6" t="s">
        <v>33</v>
      </c>
      <c r="D39" s="6" t="s">
        <v>198</v>
      </c>
      <c r="E39" s="42">
        <v>9.3</v>
      </c>
      <c r="F39" s="181">
        <v>43998</v>
      </c>
    </row>
    <row r="40" spans="1:6" ht="15" customHeight="1">
      <c r="A40" s="5">
        <v>29</v>
      </c>
      <c r="B40" s="7" t="s">
        <v>34</v>
      </c>
      <c r="C40" s="7" t="s">
        <v>5</v>
      </c>
      <c r="D40" s="7" t="s">
        <v>246</v>
      </c>
      <c r="E40" s="45">
        <v>157.9</v>
      </c>
      <c r="F40" s="181">
        <v>43995</v>
      </c>
    </row>
    <row r="41" spans="1:6" ht="15" customHeight="1">
      <c r="A41" s="5">
        <v>30</v>
      </c>
      <c r="B41" s="6" t="s">
        <v>35</v>
      </c>
      <c r="C41" s="6" t="s">
        <v>36</v>
      </c>
      <c r="D41" s="6" t="s">
        <v>180</v>
      </c>
      <c r="E41" s="42">
        <v>11</v>
      </c>
      <c r="F41" s="181">
        <v>43967</v>
      </c>
    </row>
    <row r="42" spans="1:6" ht="15" customHeight="1">
      <c r="A42" s="5">
        <v>31</v>
      </c>
      <c r="B42" s="6" t="s">
        <v>37</v>
      </c>
      <c r="C42" s="6" t="s">
        <v>6</v>
      </c>
      <c r="D42" s="6" t="s">
        <v>198</v>
      </c>
      <c r="E42" s="42">
        <v>11.5</v>
      </c>
      <c r="F42" s="181">
        <v>43967</v>
      </c>
    </row>
    <row r="43" spans="1:6" ht="15" customHeight="1">
      <c r="A43" s="5">
        <v>32</v>
      </c>
      <c r="B43" s="7" t="s">
        <v>38</v>
      </c>
      <c r="C43" s="7" t="s">
        <v>39</v>
      </c>
      <c r="D43" s="7" t="s">
        <v>246</v>
      </c>
      <c r="E43" s="45">
        <v>16.1</v>
      </c>
      <c r="F43" s="181">
        <v>43967</v>
      </c>
    </row>
    <row r="44" spans="1:6" ht="15" customHeight="1">
      <c r="A44" s="5">
        <v>33</v>
      </c>
      <c r="B44" s="7" t="s">
        <v>40</v>
      </c>
      <c r="C44" s="7" t="s">
        <v>6</v>
      </c>
      <c r="D44" s="7" t="s">
        <v>246</v>
      </c>
      <c r="E44" s="45">
        <v>16.5</v>
      </c>
      <c r="F44" s="181">
        <v>43998</v>
      </c>
    </row>
    <row r="45" spans="1:6" ht="15" customHeight="1">
      <c r="A45" s="5">
        <v>34</v>
      </c>
      <c r="B45" s="7" t="s">
        <v>41</v>
      </c>
      <c r="C45" s="7" t="s">
        <v>6</v>
      </c>
      <c r="D45" s="7" t="s">
        <v>180</v>
      </c>
      <c r="E45" s="45">
        <v>15.4</v>
      </c>
      <c r="F45" s="181">
        <v>43987</v>
      </c>
    </row>
    <row r="46" spans="1:6" ht="15" customHeight="1">
      <c r="A46" s="5">
        <v>35</v>
      </c>
      <c r="B46" s="7" t="s">
        <v>42</v>
      </c>
      <c r="C46" s="7" t="s">
        <v>5</v>
      </c>
      <c r="D46" s="7" t="s">
        <v>246</v>
      </c>
      <c r="E46" s="45">
        <v>154</v>
      </c>
      <c r="F46" s="181">
        <v>43967</v>
      </c>
    </row>
    <row r="47" spans="1:6" ht="15" customHeight="1">
      <c r="A47" s="5">
        <v>36</v>
      </c>
      <c r="B47" s="7" t="s">
        <v>43</v>
      </c>
      <c r="C47" s="7" t="s">
        <v>5</v>
      </c>
      <c r="D47" s="7" t="s">
        <v>198</v>
      </c>
      <c r="E47" s="45">
        <v>147.5</v>
      </c>
      <c r="F47" s="181">
        <v>43967</v>
      </c>
    </row>
    <row r="48" spans="1:6" ht="15" customHeight="1">
      <c r="A48" s="5">
        <v>37</v>
      </c>
      <c r="B48" s="7" t="s">
        <v>44</v>
      </c>
      <c r="C48" s="7" t="s">
        <v>11</v>
      </c>
      <c r="D48" s="7" t="s">
        <v>180</v>
      </c>
      <c r="E48" s="45">
        <v>15.9</v>
      </c>
      <c r="F48" s="181">
        <v>43967</v>
      </c>
    </row>
    <row r="49" spans="1:6" ht="30" customHeight="1">
      <c r="A49" s="5">
        <v>38</v>
      </c>
      <c r="B49" s="8" t="s">
        <v>47</v>
      </c>
      <c r="C49" s="7" t="s">
        <v>11</v>
      </c>
      <c r="D49" s="7" t="s">
        <v>180</v>
      </c>
      <c r="E49" s="45">
        <v>17.4</v>
      </c>
      <c r="F49" s="181">
        <v>43990</v>
      </c>
    </row>
    <row r="50" spans="1:6" ht="30" customHeight="1">
      <c r="A50" s="5">
        <v>39</v>
      </c>
      <c r="B50" s="8" t="s">
        <v>48</v>
      </c>
      <c r="C50" s="7" t="s">
        <v>11</v>
      </c>
      <c r="D50" s="7" t="s">
        <v>180</v>
      </c>
      <c r="E50" s="45">
        <v>17.4</v>
      </c>
      <c r="F50" s="181">
        <v>43990</v>
      </c>
    </row>
    <row r="51" spans="1:6" ht="15" customHeight="1">
      <c r="A51" s="5">
        <v>40</v>
      </c>
      <c r="B51" s="8" t="s">
        <v>51</v>
      </c>
      <c r="C51" s="7" t="s">
        <v>11</v>
      </c>
      <c r="D51" s="7" t="s">
        <v>180</v>
      </c>
      <c r="E51" s="45">
        <v>17.4</v>
      </c>
      <c r="F51" s="181">
        <v>43990</v>
      </c>
    </row>
    <row r="52" spans="1:6" ht="30" customHeight="1">
      <c r="A52" s="5">
        <v>41</v>
      </c>
      <c r="B52" s="8" t="s">
        <v>49</v>
      </c>
      <c r="C52" s="7" t="s">
        <v>11</v>
      </c>
      <c r="D52" s="7" t="s">
        <v>180</v>
      </c>
      <c r="E52" s="45">
        <v>17.4</v>
      </c>
      <c r="F52" s="181">
        <v>43990</v>
      </c>
    </row>
    <row r="53" spans="1:6" ht="30" customHeight="1">
      <c r="A53" s="5">
        <v>42</v>
      </c>
      <c r="B53" s="8" t="s">
        <v>50</v>
      </c>
      <c r="C53" s="7" t="s">
        <v>11</v>
      </c>
      <c r="D53" s="7" t="s">
        <v>180</v>
      </c>
      <c r="E53" s="45">
        <v>17.4</v>
      </c>
      <c r="F53" s="181">
        <v>43990</v>
      </c>
    </row>
    <row r="54" spans="1:6" ht="15" customHeight="1">
      <c r="A54" s="5">
        <v>43</v>
      </c>
      <c r="B54" s="8" t="s">
        <v>45</v>
      </c>
      <c r="C54" s="7" t="s">
        <v>5</v>
      </c>
      <c r="D54" s="7" t="s">
        <v>198</v>
      </c>
      <c r="E54" s="45">
        <v>335.4</v>
      </c>
      <c r="F54" s="181">
        <v>43970</v>
      </c>
    </row>
    <row r="55" spans="1:6" ht="15" customHeight="1">
      <c r="A55" s="5">
        <v>44</v>
      </c>
      <c r="B55" s="8" t="s">
        <v>46</v>
      </c>
      <c r="C55" s="7" t="s">
        <v>11</v>
      </c>
      <c r="D55" s="7" t="s">
        <v>246</v>
      </c>
      <c r="E55" s="45">
        <v>37.58</v>
      </c>
      <c r="F55" s="181">
        <v>43970</v>
      </c>
    </row>
    <row r="56" spans="1:6" ht="15" customHeight="1">
      <c r="A56" s="5">
        <v>45</v>
      </c>
      <c r="B56" s="8" t="s">
        <v>61</v>
      </c>
      <c r="C56" s="7" t="s">
        <v>19</v>
      </c>
      <c r="D56" s="7" t="s">
        <v>198</v>
      </c>
      <c r="E56" s="45">
        <v>7.2</v>
      </c>
      <c r="F56" s="181">
        <v>43998</v>
      </c>
    </row>
    <row r="57" spans="1:9" ht="15" customHeight="1">
      <c r="A57" s="5">
        <v>46</v>
      </c>
      <c r="B57" s="7" t="s">
        <v>60</v>
      </c>
      <c r="C57" s="8" t="s">
        <v>54</v>
      </c>
      <c r="D57" s="7" t="s">
        <v>246</v>
      </c>
      <c r="E57" s="42">
        <v>38</v>
      </c>
      <c r="F57" s="181">
        <v>43970</v>
      </c>
      <c r="I57" s="41"/>
    </row>
    <row r="58" spans="1:9" ht="31.5" customHeight="1" thickBot="1">
      <c r="A58" s="100"/>
      <c r="B58" s="96"/>
      <c r="C58" s="106"/>
      <c r="D58" s="96"/>
      <c r="E58" s="107"/>
      <c r="F58" s="108"/>
      <c r="I58" s="41"/>
    </row>
    <row r="59" spans="1:6" ht="16.5" thickBot="1">
      <c r="A59" s="98"/>
      <c r="B59" s="99" t="s">
        <v>302</v>
      </c>
      <c r="C59" s="84"/>
      <c r="D59" s="84"/>
      <c r="E59" s="84"/>
      <c r="F59" s="105"/>
    </row>
    <row r="60" spans="1:10" ht="12.75">
      <c r="A60" s="121"/>
      <c r="B60" s="122" t="s">
        <v>63</v>
      </c>
      <c r="C60" s="123"/>
      <c r="D60" s="123"/>
      <c r="E60" s="123"/>
      <c r="F60" s="124"/>
      <c r="J60" s="41"/>
    </row>
    <row r="61" spans="1:10" ht="25.5">
      <c r="A61" s="5">
        <v>1</v>
      </c>
      <c r="B61" s="6" t="s">
        <v>67</v>
      </c>
      <c r="C61" s="6" t="s">
        <v>54</v>
      </c>
      <c r="D61" s="6" t="s">
        <v>198</v>
      </c>
      <c r="E61" s="53">
        <v>9</v>
      </c>
      <c r="F61" s="181">
        <v>43965</v>
      </c>
      <c r="J61" s="41"/>
    </row>
    <row r="62" spans="1:6" ht="12.75">
      <c r="A62" s="5">
        <f>A61+1</f>
        <v>2</v>
      </c>
      <c r="B62" s="6" t="s">
        <v>65</v>
      </c>
      <c r="C62" s="6" t="s">
        <v>355</v>
      </c>
      <c r="D62" s="6" t="s">
        <v>180</v>
      </c>
      <c r="E62" s="27">
        <v>242</v>
      </c>
      <c r="F62" s="181">
        <v>43980</v>
      </c>
    </row>
    <row r="63" spans="1:6" ht="12.75">
      <c r="A63" s="5"/>
      <c r="B63" s="6"/>
      <c r="C63" s="6"/>
      <c r="D63" s="6"/>
      <c r="E63" s="27"/>
      <c r="F63" s="40"/>
    </row>
    <row r="64" spans="1:6" ht="12.75">
      <c r="A64" s="115"/>
      <c r="B64" s="116" t="s">
        <v>79</v>
      </c>
      <c r="C64" s="117"/>
      <c r="D64" s="117"/>
      <c r="E64" s="117"/>
      <c r="F64" s="118"/>
    </row>
    <row r="65" spans="1:6" ht="12.75">
      <c r="A65" s="5">
        <v>3</v>
      </c>
      <c r="B65" s="6" t="s">
        <v>68</v>
      </c>
      <c r="C65" s="6" t="s">
        <v>66</v>
      </c>
      <c r="D65" s="6" t="s">
        <v>198</v>
      </c>
      <c r="E65" s="27">
        <v>19.5</v>
      </c>
      <c r="F65" s="181">
        <v>43998</v>
      </c>
    </row>
    <row r="66" spans="1:6" ht="12.75">
      <c r="A66" s="5"/>
      <c r="B66" s="6"/>
      <c r="C66" s="6"/>
      <c r="D66" s="6"/>
      <c r="E66" s="6"/>
      <c r="F66" s="40"/>
    </row>
    <row r="67" spans="1:6" ht="12.75">
      <c r="A67" s="115"/>
      <c r="B67" s="116" t="s">
        <v>64</v>
      </c>
      <c r="C67" s="117"/>
      <c r="D67" s="117"/>
      <c r="E67" s="117"/>
      <c r="F67" s="118"/>
    </row>
    <row r="68" spans="1:6" ht="12.75">
      <c r="A68" s="5">
        <v>4</v>
      </c>
      <c r="B68" s="6" t="s">
        <v>69</v>
      </c>
      <c r="C68" s="6" t="s">
        <v>70</v>
      </c>
      <c r="D68" s="6" t="s">
        <v>249</v>
      </c>
      <c r="E68" s="27">
        <v>10.9</v>
      </c>
      <c r="F68" s="181">
        <v>43998</v>
      </c>
    </row>
    <row r="69" spans="1:6" ht="12.75">
      <c r="A69" s="100">
        <v>5</v>
      </c>
      <c r="B69" s="103" t="s">
        <v>82</v>
      </c>
      <c r="C69" s="103" t="s">
        <v>82</v>
      </c>
      <c r="D69" s="103" t="s">
        <v>198</v>
      </c>
      <c r="E69" s="100" t="s">
        <v>366</v>
      </c>
      <c r="F69" s="197">
        <v>43921</v>
      </c>
    </row>
    <row r="70" spans="1:6" ht="28.5" customHeight="1" thickBot="1">
      <c r="A70" s="100"/>
      <c r="B70" s="103"/>
      <c r="C70" s="103"/>
      <c r="D70" s="103"/>
      <c r="E70" s="100"/>
      <c r="F70" s="104"/>
    </row>
    <row r="71" spans="1:6" ht="16.5" thickBot="1">
      <c r="A71" s="98"/>
      <c r="B71" s="99" t="s">
        <v>71</v>
      </c>
      <c r="C71" s="84"/>
      <c r="D71" s="84"/>
      <c r="E71" s="84"/>
      <c r="F71" s="105"/>
    </row>
    <row r="72" spans="1:6" ht="12.75">
      <c r="A72" s="125"/>
      <c r="B72" s="122" t="s">
        <v>63</v>
      </c>
      <c r="C72" s="123"/>
      <c r="D72" s="123"/>
      <c r="E72" s="123"/>
      <c r="F72" s="124"/>
    </row>
    <row r="73" spans="1:6" ht="12.75">
      <c r="A73" s="5">
        <v>1</v>
      </c>
      <c r="B73" s="15" t="s">
        <v>72</v>
      </c>
      <c r="C73" s="15" t="s">
        <v>15</v>
      </c>
      <c r="D73" s="15" t="s">
        <v>246</v>
      </c>
      <c r="E73" s="54">
        <v>175.4</v>
      </c>
      <c r="F73" s="182">
        <v>44010</v>
      </c>
    </row>
    <row r="74" spans="1:6" ht="38.25">
      <c r="A74" s="5">
        <v>2</v>
      </c>
      <c r="B74" s="6" t="s">
        <v>73</v>
      </c>
      <c r="C74" s="15" t="s">
        <v>74</v>
      </c>
      <c r="D74" s="15" t="s">
        <v>246</v>
      </c>
      <c r="E74" s="54">
        <v>116.5</v>
      </c>
      <c r="F74" s="182">
        <v>44010</v>
      </c>
    </row>
    <row r="75" spans="1:6" ht="38.25">
      <c r="A75" s="5">
        <v>3</v>
      </c>
      <c r="B75" s="6" t="s">
        <v>75</v>
      </c>
      <c r="C75" s="15" t="s">
        <v>74</v>
      </c>
      <c r="D75" s="15" t="s">
        <v>246</v>
      </c>
      <c r="E75" s="54">
        <v>116.5</v>
      </c>
      <c r="F75" s="182">
        <v>44010</v>
      </c>
    </row>
    <row r="76" spans="1:6" ht="12.75">
      <c r="A76" s="5">
        <v>4</v>
      </c>
      <c r="B76" s="6" t="s">
        <v>76</v>
      </c>
      <c r="C76" s="6" t="s">
        <v>77</v>
      </c>
      <c r="D76" s="6" t="s">
        <v>180</v>
      </c>
      <c r="E76" s="55">
        <v>13.5</v>
      </c>
      <c r="F76" s="181">
        <v>44010</v>
      </c>
    </row>
    <row r="77" spans="1:6" ht="25.5">
      <c r="A77" s="5">
        <v>5</v>
      </c>
      <c r="B77" s="6" t="s">
        <v>58</v>
      </c>
      <c r="C77" s="6" t="s">
        <v>78</v>
      </c>
      <c r="D77" s="6" t="s">
        <v>246</v>
      </c>
      <c r="E77" s="55">
        <v>65</v>
      </c>
      <c r="F77" s="181">
        <v>44010</v>
      </c>
    </row>
    <row r="78" spans="1:6" ht="12.75">
      <c r="A78" s="5">
        <v>6</v>
      </c>
      <c r="B78" s="6" t="s">
        <v>59</v>
      </c>
      <c r="C78" s="6" t="s">
        <v>78</v>
      </c>
      <c r="D78" s="6" t="s">
        <v>246</v>
      </c>
      <c r="E78" s="55">
        <v>65</v>
      </c>
      <c r="F78" s="181">
        <v>44010</v>
      </c>
    </row>
    <row r="79" spans="1:6" ht="25.5">
      <c r="A79" s="5">
        <v>7</v>
      </c>
      <c r="B79" s="33" t="s">
        <v>238</v>
      </c>
      <c r="C79" s="6" t="s">
        <v>239</v>
      </c>
      <c r="D79" s="6" t="s">
        <v>246</v>
      </c>
      <c r="E79" s="53">
        <v>426</v>
      </c>
      <c r="F79" s="183">
        <v>44012</v>
      </c>
    </row>
    <row r="80" spans="1:6" ht="12.75">
      <c r="A80" s="5">
        <v>8</v>
      </c>
      <c r="B80" s="7" t="s">
        <v>321</v>
      </c>
      <c r="C80" s="7" t="s">
        <v>125</v>
      </c>
      <c r="D80" s="7" t="s">
        <v>246</v>
      </c>
      <c r="E80" s="72">
        <v>104</v>
      </c>
      <c r="F80" s="184">
        <v>44012</v>
      </c>
    </row>
    <row r="81" spans="1:6" ht="12.75">
      <c r="A81" s="115"/>
      <c r="B81" s="119" t="s">
        <v>79</v>
      </c>
      <c r="C81" s="114"/>
      <c r="D81" s="114"/>
      <c r="E81" s="114"/>
      <c r="F81" s="126"/>
    </row>
    <row r="82" spans="1:6" ht="12.75">
      <c r="A82" s="5">
        <v>9</v>
      </c>
      <c r="B82" s="6" t="s">
        <v>80</v>
      </c>
      <c r="C82" s="6" t="s">
        <v>77</v>
      </c>
      <c r="D82" s="6" t="s">
        <v>180</v>
      </c>
      <c r="E82" s="55">
        <v>25.4</v>
      </c>
      <c r="F82" s="181">
        <v>44008</v>
      </c>
    </row>
    <row r="83" spans="1:6" ht="12.75">
      <c r="A83" s="5">
        <v>10</v>
      </c>
      <c r="B83" s="6" t="s">
        <v>81</v>
      </c>
      <c r="C83" s="6" t="s">
        <v>82</v>
      </c>
      <c r="D83" s="6" t="s">
        <v>246</v>
      </c>
      <c r="E83" s="55">
        <v>60</v>
      </c>
      <c r="F83" s="181">
        <v>43980</v>
      </c>
    </row>
    <row r="84" spans="1:6" ht="12.75">
      <c r="A84" s="5">
        <v>11</v>
      </c>
      <c r="B84" s="6" t="s">
        <v>81</v>
      </c>
      <c r="C84" s="6" t="s">
        <v>83</v>
      </c>
      <c r="D84" s="6" t="s">
        <v>246</v>
      </c>
      <c r="E84" s="55">
        <v>73.7</v>
      </c>
      <c r="F84" s="181">
        <v>43998</v>
      </c>
    </row>
    <row r="85" spans="1:6" ht="12.75">
      <c r="A85" s="5">
        <v>12</v>
      </c>
      <c r="B85" s="6" t="s">
        <v>20</v>
      </c>
      <c r="C85" s="6" t="s">
        <v>77</v>
      </c>
      <c r="D85" s="6" t="s">
        <v>180</v>
      </c>
      <c r="E85" s="55">
        <v>7.7</v>
      </c>
      <c r="F85" s="181">
        <v>43998</v>
      </c>
    </row>
    <row r="86" spans="1:6" ht="12.75">
      <c r="A86" s="5">
        <v>13</v>
      </c>
      <c r="B86" s="6" t="s">
        <v>20</v>
      </c>
      <c r="C86" s="6" t="s">
        <v>84</v>
      </c>
      <c r="D86" s="6" t="s">
        <v>180</v>
      </c>
      <c r="E86" s="55">
        <v>10.5</v>
      </c>
      <c r="F86" s="181">
        <v>44007</v>
      </c>
    </row>
    <row r="87" spans="1:6" ht="12.75">
      <c r="A87" s="5">
        <v>14</v>
      </c>
      <c r="B87" s="6" t="s">
        <v>85</v>
      </c>
      <c r="C87" s="6" t="s">
        <v>77</v>
      </c>
      <c r="D87" s="6" t="s">
        <v>180</v>
      </c>
      <c r="E87" s="55">
        <v>33.2</v>
      </c>
      <c r="F87" s="181">
        <v>44000</v>
      </c>
    </row>
    <row r="88" spans="1:6" ht="12.75">
      <c r="A88" s="5">
        <v>15</v>
      </c>
      <c r="B88" s="6" t="s">
        <v>85</v>
      </c>
      <c r="C88" s="6" t="s">
        <v>86</v>
      </c>
      <c r="D88" s="6" t="s">
        <v>180</v>
      </c>
      <c r="E88" s="55">
        <v>22.2</v>
      </c>
      <c r="F88" s="181">
        <v>43984</v>
      </c>
    </row>
    <row r="89" spans="1:6" ht="25.5">
      <c r="A89" s="5">
        <v>16</v>
      </c>
      <c r="B89" s="6" t="s">
        <v>87</v>
      </c>
      <c r="C89" s="6" t="s">
        <v>86</v>
      </c>
      <c r="D89" s="6" t="s">
        <v>180</v>
      </c>
      <c r="E89" s="55">
        <v>39.6</v>
      </c>
      <c r="F89" s="181">
        <v>43984</v>
      </c>
    </row>
    <row r="90" spans="1:6" ht="25.5">
      <c r="A90" s="5">
        <v>17</v>
      </c>
      <c r="B90" s="6" t="s">
        <v>87</v>
      </c>
      <c r="C90" s="6" t="s">
        <v>77</v>
      </c>
      <c r="D90" s="6" t="s">
        <v>198</v>
      </c>
      <c r="E90" s="55">
        <v>38</v>
      </c>
      <c r="F90" s="181">
        <v>43984</v>
      </c>
    </row>
    <row r="91" spans="1:6" ht="51">
      <c r="A91" s="5">
        <v>18</v>
      </c>
      <c r="B91" s="6" t="s">
        <v>240</v>
      </c>
      <c r="C91" s="6" t="s">
        <v>241</v>
      </c>
      <c r="D91" s="6" t="s">
        <v>180</v>
      </c>
      <c r="E91" s="27">
        <v>116.6</v>
      </c>
      <c r="F91" s="181">
        <v>43984</v>
      </c>
    </row>
    <row r="92" spans="1:6" ht="12.75">
      <c r="A92" s="5">
        <v>19</v>
      </c>
      <c r="B92" s="6" t="s">
        <v>245</v>
      </c>
      <c r="C92" s="6" t="s">
        <v>242</v>
      </c>
      <c r="D92" s="6" t="s">
        <v>180</v>
      </c>
      <c r="E92" s="27">
        <v>116.6</v>
      </c>
      <c r="F92" s="181">
        <v>43984</v>
      </c>
    </row>
    <row r="93" spans="1:6" ht="12.75">
      <c r="A93" s="115"/>
      <c r="B93" s="119" t="s">
        <v>64</v>
      </c>
      <c r="C93" s="127"/>
      <c r="D93" s="127"/>
      <c r="E93" s="127"/>
      <c r="F93" s="128"/>
    </row>
    <row r="94" spans="1:6" ht="39.75" customHeight="1">
      <c r="A94" s="5">
        <v>20</v>
      </c>
      <c r="B94" s="6" t="s">
        <v>15</v>
      </c>
      <c r="C94" s="6" t="s">
        <v>88</v>
      </c>
      <c r="D94" s="6" t="s">
        <v>198</v>
      </c>
      <c r="E94" s="55">
        <v>230</v>
      </c>
      <c r="F94" s="181">
        <v>43992</v>
      </c>
    </row>
    <row r="95" spans="1:6" ht="12.75">
      <c r="A95" s="5">
        <v>21</v>
      </c>
      <c r="B95" s="6" t="s">
        <v>15</v>
      </c>
      <c r="C95" s="6" t="s">
        <v>77</v>
      </c>
      <c r="D95" s="6" t="s">
        <v>180</v>
      </c>
      <c r="E95" s="55">
        <v>26</v>
      </c>
      <c r="F95" s="181">
        <v>43992</v>
      </c>
    </row>
    <row r="96" spans="1:6" ht="12.75">
      <c r="A96" s="5">
        <v>22</v>
      </c>
      <c r="B96" s="15" t="s">
        <v>89</v>
      </c>
      <c r="C96" s="15" t="s">
        <v>90</v>
      </c>
      <c r="D96" s="15" t="s">
        <v>180</v>
      </c>
      <c r="E96" s="56">
        <v>20.8</v>
      </c>
      <c r="F96" s="181">
        <v>43967</v>
      </c>
    </row>
    <row r="97" spans="1:6" ht="12.75">
      <c r="A97" s="5">
        <v>23</v>
      </c>
      <c r="B97" s="15" t="s">
        <v>89</v>
      </c>
      <c r="C97" s="15" t="s">
        <v>77</v>
      </c>
      <c r="D97" s="15" t="s">
        <v>180</v>
      </c>
      <c r="E97" s="56">
        <v>39.8</v>
      </c>
      <c r="F97" s="181">
        <v>43967</v>
      </c>
    </row>
    <row r="98" spans="1:6" ht="12.75">
      <c r="A98" s="5">
        <v>24</v>
      </c>
      <c r="B98" s="15" t="s">
        <v>91</v>
      </c>
      <c r="C98" s="15" t="s">
        <v>77</v>
      </c>
      <c r="D98" s="15" t="s">
        <v>246</v>
      </c>
      <c r="E98" s="56">
        <v>225.3</v>
      </c>
      <c r="F98" s="185">
        <v>43983</v>
      </c>
    </row>
    <row r="99" spans="1:6" ht="12.75">
      <c r="A99" s="5">
        <v>25</v>
      </c>
      <c r="B99" s="15" t="s">
        <v>4</v>
      </c>
      <c r="C99" s="15" t="s">
        <v>92</v>
      </c>
      <c r="D99" s="15" t="s">
        <v>180</v>
      </c>
      <c r="E99" s="54">
        <v>19</v>
      </c>
      <c r="F99" s="181">
        <v>43979</v>
      </c>
    </row>
    <row r="100" spans="1:6" ht="12.75">
      <c r="A100" s="5">
        <v>26</v>
      </c>
      <c r="B100" s="15" t="s">
        <v>91</v>
      </c>
      <c r="C100" s="15" t="s">
        <v>92</v>
      </c>
      <c r="D100" s="15" t="s">
        <v>246</v>
      </c>
      <c r="E100" s="54">
        <v>24.7</v>
      </c>
      <c r="F100" s="185">
        <v>43979</v>
      </c>
    </row>
    <row r="101" spans="1:6" ht="12.75">
      <c r="A101" s="5">
        <v>27</v>
      </c>
      <c r="B101" s="6" t="s">
        <v>93</v>
      </c>
      <c r="C101" s="6" t="s">
        <v>94</v>
      </c>
      <c r="D101" s="6" t="s">
        <v>180</v>
      </c>
      <c r="E101" s="55">
        <v>36</v>
      </c>
      <c r="F101" s="181">
        <v>43979</v>
      </c>
    </row>
    <row r="102" spans="1:6" ht="25.5">
      <c r="A102" s="5">
        <v>28</v>
      </c>
      <c r="B102" s="8" t="s">
        <v>95</v>
      </c>
      <c r="C102" s="8" t="s">
        <v>96</v>
      </c>
      <c r="D102" s="8" t="s">
        <v>198</v>
      </c>
      <c r="E102" s="55">
        <v>40.4</v>
      </c>
      <c r="F102" s="181">
        <v>43979</v>
      </c>
    </row>
    <row r="103" spans="1:6" ht="12.75">
      <c r="A103" s="5">
        <v>29</v>
      </c>
      <c r="B103" s="8" t="s">
        <v>97</v>
      </c>
      <c r="C103" s="8" t="s">
        <v>96</v>
      </c>
      <c r="D103" s="8" t="s">
        <v>198</v>
      </c>
      <c r="E103" s="55">
        <v>40.4</v>
      </c>
      <c r="F103" s="181">
        <v>43979</v>
      </c>
    </row>
    <row r="104" spans="1:6" ht="25.5">
      <c r="A104" s="5">
        <v>30</v>
      </c>
      <c r="B104" s="8" t="s">
        <v>98</v>
      </c>
      <c r="C104" s="8" t="s">
        <v>96</v>
      </c>
      <c r="D104" s="8" t="s">
        <v>198</v>
      </c>
      <c r="E104" s="55">
        <v>40.4</v>
      </c>
      <c r="F104" s="181">
        <v>43979</v>
      </c>
    </row>
    <row r="105" spans="1:6" ht="25.5">
      <c r="A105" s="5">
        <v>31</v>
      </c>
      <c r="B105" s="8" t="s">
        <v>99</v>
      </c>
      <c r="C105" s="8" t="s">
        <v>94</v>
      </c>
      <c r="D105" s="8" t="s">
        <v>198</v>
      </c>
      <c r="E105" s="55">
        <v>49.5</v>
      </c>
      <c r="F105" s="181">
        <v>43979</v>
      </c>
    </row>
    <row r="106" spans="1:6" ht="12.75">
      <c r="A106" s="5">
        <v>32</v>
      </c>
      <c r="B106" s="8" t="s">
        <v>100</v>
      </c>
      <c r="C106" s="8" t="s">
        <v>94</v>
      </c>
      <c r="D106" s="8" t="s">
        <v>198</v>
      </c>
      <c r="E106" s="55">
        <v>49.5</v>
      </c>
      <c r="F106" s="181">
        <v>43979</v>
      </c>
    </row>
    <row r="107" spans="1:6" ht="25.5">
      <c r="A107" s="5">
        <v>33</v>
      </c>
      <c r="B107" s="8" t="s">
        <v>101</v>
      </c>
      <c r="C107" s="8" t="s">
        <v>94</v>
      </c>
      <c r="D107" s="8" t="s">
        <v>198</v>
      </c>
      <c r="E107" s="55">
        <v>49.5</v>
      </c>
      <c r="F107" s="181">
        <v>43979</v>
      </c>
    </row>
    <row r="108" spans="1:6" ht="12.75">
      <c r="A108" s="5">
        <v>34</v>
      </c>
      <c r="B108" s="6" t="s">
        <v>102</v>
      </c>
      <c r="C108" s="6" t="s">
        <v>103</v>
      </c>
      <c r="D108" s="6" t="s">
        <v>246</v>
      </c>
      <c r="E108" s="55">
        <v>68.9</v>
      </c>
      <c r="F108" s="181">
        <v>43979</v>
      </c>
    </row>
    <row r="109" spans="1:6" ht="12.75">
      <c r="A109" s="5">
        <v>35</v>
      </c>
      <c r="B109" s="6" t="s">
        <v>104</v>
      </c>
      <c r="C109" s="6" t="s">
        <v>77</v>
      </c>
      <c r="D109" s="6" t="s">
        <v>246</v>
      </c>
      <c r="E109" s="55">
        <v>57.7</v>
      </c>
      <c r="F109" s="181">
        <v>44088</v>
      </c>
    </row>
    <row r="110" spans="1:6" ht="12.75">
      <c r="A110" s="5">
        <v>36</v>
      </c>
      <c r="B110" s="8" t="s">
        <v>34</v>
      </c>
      <c r="C110" s="8" t="s">
        <v>105</v>
      </c>
      <c r="D110" s="8" t="s">
        <v>246</v>
      </c>
      <c r="E110" s="55">
        <v>19.2</v>
      </c>
      <c r="F110" s="181">
        <v>44088</v>
      </c>
    </row>
    <row r="111" spans="1:6" ht="12.75">
      <c r="A111" s="5">
        <v>37</v>
      </c>
      <c r="B111" s="8" t="s">
        <v>34</v>
      </c>
      <c r="C111" s="8" t="s">
        <v>106</v>
      </c>
      <c r="D111" s="8" t="s">
        <v>246</v>
      </c>
      <c r="E111" s="55">
        <v>33.3</v>
      </c>
      <c r="F111" s="181">
        <v>43994</v>
      </c>
    </row>
    <row r="112" spans="1:6" ht="12.75">
      <c r="A112" s="5">
        <v>38</v>
      </c>
      <c r="B112" s="6" t="s">
        <v>107</v>
      </c>
      <c r="C112" s="6" t="s">
        <v>77</v>
      </c>
      <c r="D112" s="6" t="s">
        <v>246</v>
      </c>
      <c r="E112" s="55">
        <v>188.4</v>
      </c>
      <c r="F112" s="181">
        <v>43988</v>
      </c>
    </row>
    <row r="113" spans="1:6" ht="12.75">
      <c r="A113" s="5">
        <v>39</v>
      </c>
      <c r="B113" s="6" t="s">
        <v>44</v>
      </c>
      <c r="C113" s="6" t="s">
        <v>77</v>
      </c>
      <c r="D113" s="6" t="s">
        <v>180</v>
      </c>
      <c r="E113" s="57">
        <v>10.83</v>
      </c>
      <c r="F113" s="181">
        <v>43971</v>
      </c>
    </row>
    <row r="114" spans="1:6" ht="12.75">
      <c r="A114" s="5">
        <v>40</v>
      </c>
      <c r="B114" s="6" t="s">
        <v>108</v>
      </c>
      <c r="C114" s="6" t="s">
        <v>109</v>
      </c>
      <c r="D114" s="6" t="s">
        <v>180</v>
      </c>
      <c r="E114" s="57">
        <v>15.13</v>
      </c>
      <c r="F114" s="181">
        <v>43610</v>
      </c>
    </row>
    <row r="115" spans="1:6" ht="12.75">
      <c r="A115" s="5">
        <v>41</v>
      </c>
      <c r="B115" s="6" t="s">
        <v>110</v>
      </c>
      <c r="C115" s="6" t="s">
        <v>111</v>
      </c>
      <c r="D115" s="6" t="s">
        <v>180</v>
      </c>
      <c r="E115" s="57">
        <v>42.4</v>
      </c>
      <c r="F115" s="181">
        <v>43988</v>
      </c>
    </row>
    <row r="116" spans="1:6" ht="12.75">
      <c r="A116" s="5">
        <v>42</v>
      </c>
      <c r="B116" s="6" t="s">
        <v>112</v>
      </c>
      <c r="C116" s="6" t="s">
        <v>77</v>
      </c>
      <c r="D116" s="6" t="s">
        <v>246</v>
      </c>
      <c r="E116" s="55">
        <v>28.7</v>
      </c>
      <c r="F116" s="181">
        <v>43988</v>
      </c>
    </row>
    <row r="117" spans="1:6" ht="12.75">
      <c r="A117" s="5">
        <v>43</v>
      </c>
      <c r="B117" s="6" t="s">
        <v>27</v>
      </c>
      <c r="C117" s="6" t="s">
        <v>77</v>
      </c>
      <c r="D117" s="6" t="s">
        <v>246</v>
      </c>
      <c r="E117" s="55">
        <v>28.7</v>
      </c>
      <c r="F117" s="181">
        <v>43988</v>
      </c>
    </row>
    <row r="118" spans="1:6" ht="25.5">
      <c r="A118" s="5">
        <v>44</v>
      </c>
      <c r="B118" s="6" t="s">
        <v>113</v>
      </c>
      <c r="C118" s="6" t="s">
        <v>77</v>
      </c>
      <c r="D118" s="6" t="s">
        <v>246</v>
      </c>
      <c r="E118" s="55">
        <v>28.7</v>
      </c>
      <c r="F118" s="181">
        <v>43988</v>
      </c>
    </row>
    <row r="119" spans="1:6" ht="25.5">
      <c r="A119" s="5">
        <v>45</v>
      </c>
      <c r="B119" s="8" t="s">
        <v>114</v>
      </c>
      <c r="C119" s="8" t="s">
        <v>115</v>
      </c>
      <c r="D119" s="8" t="s">
        <v>180</v>
      </c>
      <c r="E119" s="55">
        <v>55</v>
      </c>
      <c r="F119" s="181">
        <v>43994</v>
      </c>
    </row>
    <row r="120" spans="1:6" ht="12.75">
      <c r="A120" s="5">
        <v>46</v>
      </c>
      <c r="B120" s="8" t="s">
        <v>116</v>
      </c>
      <c r="C120" s="8" t="s">
        <v>115</v>
      </c>
      <c r="D120" s="8" t="s">
        <v>180</v>
      </c>
      <c r="E120" s="55">
        <v>55</v>
      </c>
      <c r="F120" s="181">
        <v>43994</v>
      </c>
    </row>
    <row r="121" spans="1:6" ht="25.5">
      <c r="A121" s="5">
        <v>47</v>
      </c>
      <c r="B121" s="8" t="s">
        <v>117</v>
      </c>
      <c r="C121" s="8" t="s">
        <v>115</v>
      </c>
      <c r="D121" s="8" t="s">
        <v>180</v>
      </c>
      <c r="E121" s="55">
        <v>55</v>
      </c>
      <c r="F121" s="181">
        <v>43994</v>
      </c>
    </row>
    <row r="122" spans="1:6" ht="25.5">
      <c r="A122" s="5">
        <v>48</v>
      </c>
      <c r="B122" s="8" t="s">
        <v>118</v>
      </c>
      <c r="C122" s="8" t="s">
        <v>77</v>
      </c>
      <c r="D122" s="8" t="s">
        <v>198</v>
      </c>
      <c r="E122" s="55">
        <v>203</v>
      </c>
      <c r="F122" s="181">
        <v>43980</v>
      </c>
    </row>
    <row r="123" spans="1:6" ht="25.5">
      <c r="A123" s="5">
        <v>49</v>
      </c>
      <c r="B123" s="8" t="s">
        <v>119</v>
      </c>
      <c r="C123" s="8" t="s">
        <v>120</v>
      </c>
      <c r="D123" s="8" t="s">
        <v>246</v>
      </c>
      <c r="E123" s="55">
        <v>456.98</v>
      </c>
      <c r="F123" s="181">
        <v>43980</v>
      </c>
    </row>
    <row r="124" spans="1:6" ht="25.5">
      <c r="A124" s="5">
        <v>50</v>
      </c>
      <c r="B124" s="8" t="s">
        <v>121</v>
      </c>
      <c r="C124" s="8" t="s">
        <v>120</v>
      </c>
      <c r="D124" s="8" t="s">
        <v>246</v>
      </c>
      <c r="E124" s="55">
        <v>462.27</v>
      </c>
      <c r="F124" s="181">
        <v>43980</v>
      </c>
    </row>
    <row r="125" spans="1:6" ht="12.75">
      <c r="A125" s="5">
        <v>51</v>
      </c>
      <c r="B125" s="8" t="s">
        <v>122</v>
      </c>
      <c r="C125" s="8" t="s">
        <v>123</v>
      </c>
      <c r="D125" s="8" t="s">
        <v>246</v>
      </c>
      <c r="E125" s="55">
        <v>80.66</v>
      </c>
      <c r="F125" s="181">
        <v>43980</v>
      </c>
    </row>
    <row r="126" spans="1:6" ht="25.5">
      <c r="A126" s="5">
        <v>52</v>
      </c>
      <c r="B126" s="8" t="s">
        <v>124</v>
      </c>
      <c r="C126" s="8" t="s">
        <v>125</v>
      </c>
      <c r="D126" s="8" t="s">
        <v>246</v>
      </c>
      <c r="E126" s="55">
        <v>324.85</v>
      </c>
      <c r="F126" s="181">
        <v>43980</v>
      </c>
    </row>
    <row r="127" spans="1:6" ht="25.5">
      <c r="A127" s="5">
        <v>53</v>
      </c>
      <c r="B127" s="8" t="s">
        <v>126</v>
      </c>
      <c r="C127" s="8" t="s">
        <v>125</v>
      </c>
      <c r="D127" s="8" t="s">
        <v>246</v>
      </c>
      <c r="E127" s="55">
        <v>327.46</v>
      </c>
      <c r="F127" s="181">
        <v>43980</v>
      </c>
    </row>
    <row r="128" spans="1:6" ht="12.75">
      <c r="A128" s="5">
        <v>54</v>
      </c>
      <c r="B128" s="8" t="s">
        <v>127</v>
      </c>
      <c r="C128" s="8" t="s">
        <v>128</v>
      </c>
      <c r="D128" s="8" t="s">
        <v>180</v>
      </c>
      <c r="E128" s="55">
        <v>12.5</v>
      </c>
      <c r="F128" s="181">
        <v>43980</v>
      </c>
    </row>
    <row r="129" spans="1:6" ht="76.5">
      <c r="A129" s="5">
        <v>55</v>
      </c>
      <c r="B129" s="8" t="s">
        <v>129</v>
      </c>
      <c r="C129" s="8" t="s">
        <v>130</v>
      </c>
      <c r="D129" s="8" t="s">
        <v>180</v>
      </c>
      <c r="E129" s="58" t="s">
        <v>250</v>
      </c>
      <c r="F129" s="181">
        <v>43965</v>
      </c>
    </row>
    <row r="130" spans="1:6" ht="25.5">
      <c r="A130" s="27">
        <v>56</v>
      </c>
      <c r="B130" s="17" t="s">
        <v>131</v>
      </c>
      <c r="C130" s="18" t="s">
        <v>132</v>
      </c>
      <c r="D130" s="18" t="s">
        <v>180</v>
      </c>
      <c r="E130" s="26">
        <v>11.6</v>
      </c>
      <c r="F130" s="181">
        <v>43925</v>
      </c>
    </row>
    <row r="131" spans="1:6" ht="12.75">
      <c r="A131" s="5">
        <v>57</v>
      </c>
      <c r="B131" s="17" t="s">
        <v>133</v>
      </c>
      <c r="C131" s="18" t="s">
        <v>92</v>
      </c>
      <c r="D131" s="18" t="s">
        <v>180</v>
      </c>
      <c r="E131" s="59">
        <v>23.2</v>
      </c>
      <c r="F131" s="186">
        <v>43980</v>
      </c>
    </row>
    <row r="132" spans="1:6" ht="32.25" customHeight="1" thickBot="1">
      <c r="A132" s="100"/>
      <c r="B132" s="101"/>
      <c r="C132" s="102"/>
      <c r="D132" s="102"/>
      <c r="E132" s="95"/>
      <c r="F132" s="97"/>
    </row>
    <row r="133" spans="1:6" s="11" customFormat="1" ht="18.75" thickBot="1">
      <c r="A133" s="202" t="s">
        <v>175</v>
      </c>
      <c r="B133" s="203"/>
      <c r="C133" s="203"/>
      <c r="D133" s="203"/>
      <c r="E133" s="203"/>
      <c r="F133" s="204"/>
    </row>
    <row r="134" spans="1:6" ht="12.75">
      <c r="A134" s="129"/>
      <c r="B134" s="130" t="s">
        <v>64</v>
      </c>
      <c r="C134" s="131"/>
      <c r="D134" s="131"/>
      <c r="E134" s="131"/>
      <c r="F134" s="128"/>
    </row>
    <row r="135" spans="1:6" ht="12.75">
      <c r="A135" s="19">
        <v>1</v>
      </c>
      <c r="B135" s="20" t="s">
        <v>134</v>
      </c>
      <c r="C135" s="6" t="s">
        <v>135</v>
      </c>
      <c r="D135" s="6" t="s">
        <v>198</v>
      </c>
      <c r="E135" s="42">
        <v>76.6</v>
      </c>
      <c r="F135" s="181">
        <v>43998</v>
      </c>
    </row>
    <row r="136" spans="1:6" ht="12.75">
      <c r="A136" s="21">
        <v>2</v>
      </c>
      <c r="B136" s="22" t="s">
        <v>136</v>
      </c>
      <c r="C136" s="7" t="s">
        <v>135</v>
      </c>
      <c r="D136" s="7" t="s">
        <v>246</v>
      </c>
      <c r="E136" s="45">
        <v>58.5</v>
      </c>
      <c r="F136" s="181">
        <v>43998</v>
      </c>
    </row>
    <row r="137" spans="1:6" ht="12.75">
      <c r="A137" s="177">
        <v>3</v>
      </c>
      <c r="B137" s="178" t="s">
        <v>347</v>
      </c>
      <c r="C137" s="7" t="s">
        <v>349</v>
      </c>
      <c r="D137" s="7" t="s">
        <v>246</v>
      </c>
      <c r="E137" s="45">
        <v>461</v>
      </c>
      <c r="F137" s="181">
        <v>43985</v>
      </c>
    </row>
    <row r="138" spans="1:6" ht="25.5">
      <c r="A138" s="177">
        <v>4</v>
      </c>
      <c r="B138" s="179" t="s">
        <v>351</v>
      </c>
      <c r="C138" s="7" t="s">
        <v>125</v>
      </c>
      <c r="D138" s="7" t="s">
        <v>246</v>
      </c>
      <c r="E138" s="45">
        <v>141</v>
      </c>
      <c r="F138" s="181">
        <v>43985</v>
      </c>
    </row>
    <row r="139" spans="1:6" ht="25.5">
      <c r="A139" s="177">
        <v>5</v>
      </c>
      <c r="B139" s="179" t="s">
        <v>348</v>
      </c>
      <c r="C139" s="7" t="s">
        <v>135</v>
      </c>
      <c r="D139" s="7" t="s">
        <v>350</v>
      </c>
      <c r="E139" s="45">
        <v>307.76</v>
      </c>
      <c r="F139" s="181">
        <v>43985</v>
      </c>
    </row>
    <row r="140" spans="1:6" ht="29.25" customHeight="1">
      <c r="A140" s="26"/>
      <c r="B140" s="7"/>
      <c r="C140" s="7"/>
      <c r="D140" s="7"/>
      <c r="E140" s="72"/>
      <c r="F140" s="170"/>
    </row>
    <row r="141" spans="1:6" ht="16.5" thickBot="1">
      <c r="A141" s="166"/>
      <c r="B141" s="167" t="s">
        <v>137</v>
      </c>
      <c r="C141" s="168"/>
      <c r="D141" s="168"/>
      <c r="E141" s="168"/>
      <c r="F141" s="169"/>
    </row>
    <row r="142" spans="1:6" ht="15" customHeight="1">
      <c r="A142" s="131"/>
      <c r="B142" s="132" t="s">
        <v>63</v>
      </c>
      <c r="C142" s="131"/>
      <c r="D142" s="131"/>
      <c r="E142" s="131"/>
      <c r="F142" s="131"/>
    </row>
    <row r="143" spans="1:6" ht="24.75" customHeight="1">
      <c r="A143" s="23">
        <v>1</v>
      </c>
      <c r="B143" s="6" t="s">
        <v>111</v>
      </c>
      <c r="C143" s="6" t="s">
        <v>138</v>
      </c>
      <c r="D143" s="6" t="s">
        <v>180</v>
      </c>
      <c r="E143" s="60">
        <v>172.1</v>
      </c>
      <c r="F143" s="181">
        <v>44031</v>
      </c>
    </row>
    <row r="144" spans="1:6" ht="24.75" customHeight="1">
      <c r="A144" s="200" t="s">
        <v>362</v>
      </c>
      <c r="B144" s="6" t="s">
        <v>363</v>
      </c>
      <c r="C144" s="6" t="s">
        <v>364</v>
      </c>
      <c r="D144" s="198" t="s">
        <v>180</v>
      </c>
      <c r="E144" s="42">
        <v>9.7</v>
      </c>
      <c r="F144" s="199">
        <v>44057</v>
      </c>
    </row>
    <row r="145" spans="1:6" ht="15" customHeight="1">
      <c r="A145" s="133"/>
      <c r="B145" s="119" t="s">
        <v>79</v>
      </c>
      <c r="C145" s="127"/>
      <c r="D145" s="134"/>
      <c r="E145" s="134"/>
      <c r="F145" s="135"/>
    </row>
    <row r="146" spans="1:6" ht="15" customHeight="1">
      <c r="A146" s="24">
        <v>3</v>
      </c>
      <c r="B146" s="6" t="s">
        <v>139</v>
      </c>
      <c r="C146" s="6" t="s">
        <v>140</v>
      </c>
      <c r="D146" s="6" t="s">
        <v>180</v>
      </c>
      <c r="E146" s="60">
        <v>505</v>
      </c>
      <c r="F146" s="181">
        <v>44057</v>
      </c>
    </row>
    <row r="147" spans="1:6" ht="15" customHeight="1">
      <c r="A147" s="136"/>
      <c r="B147" s="119" t="s">
        <v>64</v>
      </c>
      <c r="C147" s="127"/>
      <c r="D147" s="134"/>
      <c r="E147" s="134"/>
      <c r="F147" s="135"/>
    </row>
    <row r="148" spans="1:6" ht="15" customHeight="1">
      <c r="A148" s="5">
        <v>4</v>
      </c>
      <c r="B148" s="6" t="s">
        <v>141</v>
      </c>
      <c r="C148" s="6" t="s">
        <v>142</v>
      </c>
      <c r="D148" s="6" t="s">
        <v>180</v>
      </c>
      <c r="E148" s="60">
        <v>84.7</v>
      </c>
      <c r="F148" s="181">
        <v>44057</v>
      </c>
    </row>
    <row r="149" spans="1:6" ht="15" customHeight="1">
      <c r="A149" s="5">
        <v>5</v>
      </c>
      <c r="B149" s="6" t="s">
        <v>143</v>
      </c>
      <c r="C149" s="6" t="s">
        <v>144</v>
      </c>
      <c r="D149" s="6" t="s">
        <v>180</v>
      </c>
      <c r="E149" s="60">
        <v>72.5</v>
      </c>
      <c r="F149" s="181">
        <v>44057</v>
      </c>
    </row>
    <row r="150" spans="1:6" ht="15" customHeight="1">
      <c r="A150" s="5">
        <v>6</v>
      </c>
      <c r="B150" s="6" t="s">
        <v>145</v>
      </c>
      <c r="C150" s="6" t="s">
        <v>146</v>
      </c>
      <c r="D150" s="6" t="s">
        <v>180</v>
      </c>
      <c r="E150" s="60">
        <v>47.6</v>
      </c>
      <c r="F150" s="181">
        <v>44057</v>
      </c>
    </row>
    <row r="151" spans="1:6" ht="15" customHeight="1">
      <c r="A151" s="5">
        <f>A150+1</f>
        <v>7</v>
      </c>
      <c r="B151" s="6" t="s">
        <v>147</v>
      </c>
      <c r="C151" s="6" t="s">
        <v>82</v>
      </c>
      <c r="D151" s="6" t="s">
        <v>180</v>
      </c>
      <c r="E151" s="60">
        <v>203.7</v>
      </c>
      <c r="F151" s="181">
        <v>44057</v>
      </c>
    </row>
    <row r="152" spans="1:6" ht="15" customHeight="1">
      <c r="A152" s="5">
        <v>8</v>
      </c>
      <c r="B152" s="6" t="s">
        <v>149</v>
      </c>
      <c r="C152" s="6" t="s">
        <v>148</v>
      </c>
      <c r="D152" s="6" t="s">
        <v>180</v>
      </c>
      <c r="E152" s="60">
        <v>77.8</v>
      </c>
      <c r="F152" s="181">
        <v>43996</v>
      </c>
    </row>
    <row r="153" spans="1:6" ht="15" customHeight="1">
      <c r="A153" s="5">
        <v>9</v>
      </c>
      <c r="B153" s="18" t="s">
        <v>150</v>
      </c>
      <c r="C153" s="6" t="s">
        <v>151</v>
      </c>
      <c r="D153" s="6" t="s">
        <v>180</v>
      </c>
      <c r="E153" s="60">
        <v>267.29</v>
      </c>
      <c r="F153" s="181">
        <v>43996</v>
      </c>
    </row>
    <row r="154" spans="1:6" ht="15" customHeight="1">
      <c r="A154" s="5">
        <v>10</v>
      </c>
      <c r="B154" s="6" t="s">
        <v>152</v>
      </c>
      <c r="C154" s="6" t="s">
        <v>153</v>
      </c>
      <c r="D154" s="6" t="s">
        <v>198</v>
      </c>
      <c r="E154" s="60">
        <v>134.4</v>
      </c>
      <c r="F154" s="181">
        <v>43980</v>
      </c>
    </row>
    <row r="155" spans="1:6" ht="15" customHeight="1">
      <c r="A155" s="5">
        <v>11</v>
      </c>
      <c r="B155" s="6" t="s">
        <v>154</v>
      </c>
      <c r="C155" s="6" t="s">
        <v>155</v>
      </c>
      <c r="D155" s="6" t="s">
        <v>180</v>
      </c>
      <c r="E155" s="60">
        <v>78.2</v>
      </c>
      <c r="F155" s="181">
        <v>43980</v>
      </c>
    </row>
    <row r="156" spans="1:6" ht="15" customHeight="1">
      <c r="A156" s="5">
        <v>12</v>
      </c>
      <c r="B156" s="6" t="s">
        <v>156</v>
      </c>
      <c r="C156" s="6" t="s">
        <v>157</v>
      </c>
      <c r="D156" s="6" t="s">
        <v>180</v>
      </c>
      <c r="E156" s="60">
        <v>112.1</v>
      </c>
      <c r="F156" s="181">
        <v>43980</v>
      </c>
    </row>
    <row r="157" spans="1:6" ht="27.75" customHeight="1">
      <c r="A157" s="5">
        <v>13</v>
      </c>
      <c r="B157" s="6" t="s">
        <v>158</v>
      </c>
      <c r="C157" s="6" t="s">
        <v>77</v>
      </c>
      <c r="D157" s="6" t="s">
        <v>180</v>
      </c>
      <c r="E157" s="60">
        <v>40</v>
      </c>
      <c r="F157" s="181">
        <v>43980</v>
      </c>
    </row>
    <row r="158" spans="1:6" ht="29.25" customHeight="1">
      <c r="A158" s="5">
        <v>14</v>
      </c>
      <c r="B158" s="6" t="s">
        <v>159</v>
      </c>
      <c r="C158" s="6" t="s">
        <v>77</v>
      </c>
      <c r="D158" s="6" t="s">
        <v>180</v>
      </c>
      <c r="E158" s="60">
        <v>39</v>
      </c>
      <c r="F158" s="181">
        <v>43980</v>
      </c>
    </row>
    <row r="159" spans="1:6" ht="24.75" customHeight="1">
      <c r="A159" s="5">
        <v>15</v>
      </c>
      <c r="B159" s="6" t="s">
        <v>160</v>
      </c>
      <c r="C159" s="6" t="s">
        <v>83</v>
      </c>
      <c r="D159" s="6" t="s">
        <v>180</v>
      </c>
      <c r="E159" s="60">
        <v>20.7</v>
      </c>
      <c r="F159" s="181">
        <v>43980</v>
      </c>
    </row>
    <row r="160" spans="1:6" ht="25.5" customHeight="1">
      <c r="A160" s="5">
        <v>16</v>
      </c>
      <c r="B160" s="6" t="s">
        <v>160</v>
      </c>
      <c r="C160" s="6" t="s">
        <v>83</v>
      </c>
      <c r="D160" s="6" t="s">
        <v>180</v>
      </c>
      <c r="E160" s="60">
        <v>14.1</v>
      </c>
      <c r="F160" s="181">
        <v>43980</v>
      </c>
    </row>
    <row r="161" spans="1:6" ht="30" customHeight="1">
      <c r="A161" s="5">
        <v>17</v>
      </c>
      <c r="B161" s="6" t="s">
        <v>161</v>
      </c>
      <c r="C161" s="6" t="s">
        <v>162</v>
      </c>
      <c r="D161" s="6" t="s">
        <v>180</v>
      </c>
      <c r="E161" s="60">
        <v>20.44</v>
      </c>
      <c r="F161" s="181">
        <v>43921</v>
      </c>
    </row>
    <row r="162" spans="1:6" ht="40.5" customHeight="1">
      <c r="A162" s="5">
        <v>18</v>
      </c>
      <c r="B162" s="6" t="s">
        <v>163</v>
      </c>
      <c r="C162" s="6" t="s">
        <v>164</v>
      </c>
      <c r="D162" s="6" t="s">
        <v>180</v>
      </c>
      <c r="E162" s="60">
        <v>19.93</v>
      </c>
      <c r="F162" s="181">
        <v>43921</v>
      </c>
    </row>
    <row r="163" spans="1:6" ht="38.25" customHeight="1">
      <c r="A163" s="5">
        <v>19</v>
      </c>
      <c r="B163" s="6" t="s">
        <v>165</v>
      </c>
      <c r="C163" s="6" t="s">
        <v>166</v>
      </c>
      <c r="D163" s="6" t="s">
        <v>180</v>
      </c>
      <c r="E163" s="60">
        <v>17.55</v>
      </c>
      <c r="F163" s="181">
        <v>43921</v>
      </c>
    </row>
    <row r="164" spans="1:6" ht="38.25" customHeight="1">
      <c r="A164" s="5">
        <v>20</v>
      </c>
      <c r="B164" s="6" t="s">
        <v>324</v>
      </c>
      <c r="C164" s="6" t="s">
        <v>167</v>
      </c>
      <c r="D164" s="6" t="s">
        <v>180</v>
      </c>
      <c r="E164" s="60">
        <v>23.1</v>
      </c>
      <c r="F164" s="181">
        <v>43921</v>
      </c>
    </row>
    <row r="165" spans="1:6" ht="42" customHeight="1">
      <c r="A165" s="5">
        <v>21</v>
      </c>
      <c r="B165" s="6" t="s">
        <v>168</v>
      </c>
      <c r="C165" s="6" t="s">
        <v>169</v>
      </c>
      <c r="D165" s="6" t="s">
        <v>180</v>
      </c>
      <c r="E165" s="60">
        <v>19.44</v>
      </c>
      <c r="F165" s="181">
        <v>43921</v>
      </c>
    </row>
    <row r="166" ht="30" customHeight="1" thickBot="1"/>
    <row r="167" spans="1:6" ht="15.75" customHeight="1" thickBot="1">
      <c r="A167" s="205" t="s">
        <v>176</v>
      </c>
      <c r="B167" s="206"/>
      <c r="C167" s="84"/>
      <c r="D167" s="84"/>
      <c r="E167" s="84"/>
      <c r="F167" s="85"/>
    </row>
    <row r="168" spans="1:6" ht="15" customHeight="1">
      <c r="A168" s="131"/>
      <c r="B168" s="132" t="s">
        <v>64</v>
      </c>
      <c r="C168" s="131"/>
      <c r="D168" s="131"/>
      <c r="E168" s="131"/>
      <c r="F168" s="131"/>
    </row>
    <row r="169" spans="1:6" ht="16.5" customHeight="1">
      <c r="A169" s="4">
        <v>1</v>
      </c>
      <c r="B169" s="32" t="s">
        <v>4</v>
      </c>
      <c r="C169" s="32" t="s">
        <v>170</v>
      </c>
      <c r="D169" s="61" t="s">
        <v>180</v>
      </c>
      <c r="E169" s="62">
        <v>89.7</v>
      </c>
      <c r="F169" s="188">
        <v>43984</v>
      </c>
    </row>
    <row r="170" spans="1:6" ht="12.75">
      <c r="A170" s="25">
        <v>2</v>
      </c>
      <c r="B170" s="35" t="s">
        <v>171</v>
      </c>
      <c r="C170" s="36" t="s">
        <v>172</v>
      </c>
      <c r="D170" s="26" t="s">
        <v>246</v>
      </c>
      <c r="E170" s="26">
        <v>230</v>
      </c>
      <c r="F170" s="187">
        <v>44008</v>
      </c>
    </row>
    <row r="171" spans="1:6" ht="38.25">
      <c r="A171" s="34">
        <v>3</v>
      </c>
      <c r="B171" s="35" t="s">
        <v>173</v>
      </c>
      <c r="C171" s="37" t="s">
        <v>174</v>
      </c>
      <c r="D171" s="16" t="s">
        <v>180</v>
      </c>
      <c r="E171" s="66">
        <v>1538</v>
      </c>
      <c r="F171" s="189">
        <v>43977</v>
      </c>
    </row>
    <row r="172" spans="1:6" ht="25.5">
      <c r="A172" s="26">
        <v>4</v>
      </c>
      <c r="B172" s="35" t="s">
        <v>243</v>
      </c>
      <c r="C172" s="35" t="s">
        <v>244</v>
      </c>
      <c r="D172" s="35" t="s">
        <v>180</v>
      </c>
      <c r="E172" s="65">
        <v>88.24</v>
      </c>
      <c r="F172" s="181">
        <v>43980</v>
      </c>
    </row>
    <row r="173" ht="27.75" customHeight="1" thickBot="1"/>
    <row r="174" spans="1:6" ht="16.5" thickBot="1">
      <c r="A174" s="86"/>
      <c r="B174" s="87" t="s">
        <v>202</v>
      </c>
      <c r="C174" s="88"/>
      <c r="D174" s="88"/>
      <c r="E174" s="88"/>
      <c r="F174" s="89"/>
    </row>
    <row r="175" spans="1:6" ht="25.5">
      <c r="A175" s="29">
        <v>1</v>
      </c>
      <c r="B175" s="30" t="s">
        <v>177</v>
      </c>
      <c r="C175" s="30" t="s">
        <v>178</v>
      </c>
      <c r="D175" s="30" t="s">
        <v>178</v>
      </c>
      <c r="E175" s="63">
        <v>178.3</v>
      </c>
      <c r="F175" s="188">
        <v>44001</v>
      </c>
    </row>
    <row r="176" spans="1:6" ht="25.5">
      <c r="A176" s="5">
        <v>2</v>
      </c>
      <c r="B176" s="6" t="s">
        <v>179</v>
      </c>
      <c r="C176" s="6" t="s">
        <v>180</v>
      </c>
      <c r="D176" s="6" t="s">
        <v>180</v>
      </c>
      <c r="E176" s="60">
        <v>238.5</v>
      </c>
      <c r="F176" s="188">
        <v>43986</v>
      </c>
    </row>
    <row r="177" spans="1:6" ht="12.75">
      <c r="A177" s="5">
        <f>A176+1</f>
        <v>3</v>
      </c>
      <c r="B177" s="6" t="s">
        <v>181</v>
      </c>
      <c r="C177" s="6" t="s">
        <v>180</v>
      </c>
      <c r="D177" s="6" t="s">
        <v>180</v>
      </c>
      <c r="E177" s="60">
        <v>78</v>
      </c>
      <c r="F177" s="188">
        <v>43986</v>
      </c>
    </row>
    <row r="178" spans="1:6" ht="25.5">
      <c r="A178" s="5">
        <f aca="true" t="shared" si="0" ref="A178:A196">A177+1</f>
        <v>4</v>
      </c>
      <c r="B178" s="6" t="s">
        <v>182</v>
      </c>
      <c r="C178" s="6" t="s">
        <v>180</v>
      </c>
      <c r="D178" s="6" t="s">
        <v>180</v>
      </c>
      <c r="E178" s="60">
        <v>181.7</v>
      </c>
      <c r="F178" s="188">
        <v>43986</v>
      </c>
    </row>
    <row r="179" spans="1:6" ht="25.5">
      <c r="A179" s="5">
        <f t="shared" si="0"/>
        <v>5</v>
      </c>
      <c r="B179" s="6" t="s">
        <v>183</v>
      </c>
      <c r="C179" s="6" t="s">
        <v>180</v>
      </c>
      <c r="D179" s="6" t="s">
        <v>180</v>
      </c>
      <c r="E179" s="60">
        <v>480.7</v>
      </c>
      <c r="F179" s="181">
        <v>43969</v>
      </c>
    </row>
    <row r="180" spans="1:6" ht="25.5">
      <c r="A180" s="5">
        <f t="shared" si="0"/>
        <v>6</v>
      </c>
      <c r="B180" s="31" t="s">
        <v>184</v>
      </c>
      <c r="C180" s="31" t="s">
        <v>180</v>
      </c>
      <c r="D180" s="31" t="s">
        <v>180</v>
      </c>
      <c r="E180" s="64">
        <v>35</v>
      </c>
      <c r="F180" s="188">
        <v>43969</v>
      </c>
    </row>
    <row r="181" spans="1:6" ht="25.5">
      <c r="A181" s="5">
        <f t="shared" si="0"/>
        <v>7</v>
      </c>
      <c r="B181" s="31" t="s">
        <v>185</v>
      </c>
      <c r="C181" s="6" t="s">
        <v>180</v>
      </c>
      <c r="D181" s="6" t="s">
        <v>180</v>
      </c>
      <c r="E181" s="60">
        <v>103.5</v>
      </c>
      <c r="F181" s="188">
        <v>43969</v>
      </c>
    </row>
    <row r="182" spans="1:6" ht="25.5">
      <c r="A182" s="5">
        <f t="shared" si="0"/>
        <v>8</v>
      </c>
      <c r="B182" s="6" t="s">
        <v>186</v>
      </c>
      <c r="C182" s="6" t="s">
        <v>180</v>
      </c>
      <c r="D182" s="6" t="s">
        <v>180</v>
      </c>
      <c r="E182" s="60">
        <v>52</v>
      </c>
      <c r="F182" s="188">
        <v>43989</v>
      </c>
    </row>
    <row r="183" spans="1:6" ht="25.5">
      <c r="A183" s="5">
        <f t="shared" si="0"/>
        <v>9</v>
      </c>
      <c r="B183" s="31" t="s">
        <v>187</v>
      </c>
      <c r="C183" s="6" t="s">
        <v>188</v>
      </c>
      <c r="D183" s="6" t="s">
        <v>188</v>
      </c>
      <c r="E183" s="64">
        <v>104</v>
      </c>
      <c r="F183" s="188">
        <v>43989</v>
      </c>
    </row>
    <row r="184" spans="1:6" ht="25.5">
      <c r="A184" s="5">
        <f t="shared" si="0"/>
        <v>10</v>
      </c>
      <c r="B184" s="31" t="s">
        <v>189</v>
      </c>
      <c r="C184" s="6" t="s">
        <v>180</v>
      </c>
      <c r="D184" s="6" t="s">
        <v>180</v>
      </c>
      <c r="E184" s="64">
        <v>330.4</v>
      </c>
      <c r="F184" s="188">
        <v>43969</v>
      </c>
    </row>
    <row r="185" spans="1:6" ht="25.5">
      <c r="A185" s="5">
        <f t="shared" si="0"/>
        <v>11</v>
      </c>
      <c r="B185" s="31" t="s">
        <v>252</v>
      </c>
      <c r="C185" s="6" t="s">
        <v>190</v>
      </c>
      <c r="D185" s="6" t="s">
        <v>190</v>
      </c>
      <c r="E185" s="64">
        <v>212.1</v>
      </c>
      <c r="F185" s="188">
        <v>43980</v>
      </c>
    </row>
    <row r="186" spans="1:6" ht="27.75" customHeight="1">
      <c r="A186" s="5">
        <f t="shared" si="0"/>
        <v>12</v>
      </c>
      <c r="B186" s="31" t="s">
        <v>191</v>
      </c>
      <c r="C186" s="31" t="s">
        <v>188</v>
      </c>
      <c r="D186" s="31" t="s">
        <v>188</v>
      </c>
      <c r="E186" s="64">
        <v>440.4</v>
      </c>
      <c r="F186" s="181">
        <v>44011</v>
      </c>
    </row>
    <row r="187" spans="1:6" ht="25.5">
      <c r="A187" s="5">
        <f t="shared" si="0"/>
        <v>13</v>
      </c>
      <c r="B187" s="31" t="s">
        <v>192</v>
      </c>
      <c r="C187" s="6" t="s">
        <v>180</v>
      </c>
      <c r="D187" s="6" t="s">
        <v>180</v>
      </c>
      <c r="E187" s="60">
        <v>221.8</v>
      </c>
      <c r="F187" s="181">
        <v>44011</v>
      </c>
    </row>
    <row r="188" spans="1:6" ht="25.5">
      <c r="A188" s="5">
        <f t="shared" si="0"/>
        <v>14</v>
      </c>
      <c r="B188" s="31" t="s">
        <v>193</v>
      </c>
      <c r="C188" s="6" t="s">
        <v>178</v>
      </c>
      <c r="D188" s="6" t="s">
        <v>178</v>
      </c>
      <c r="E188" s="60">
        <v>119.8</v>
      </c>
      <c r="F188" s="181">
        <v>44011</v>
      </c>
    </row>
    <row r="189" spans="1:6" ht="25.5">
      <c r="A189" s="5">
        <f t="shared" si="0"/>
        <v>15</v>
      </c>
      <c r="B189" s="31" t="s">
        <v>194</v>
      </c>
      <c r="C189" s="6" t="s">
        <v>180</v>
      </c>
      <c r="D189" s="6" t="s">
        <v>180</v>
      </c>
      <c r="E189" s="60">
        <v>61.3</v>
      </c>
      <c r="F189" s="181">
        <v>43989</v>
      </c>
    </row>
    <row r="190" spans="1:6" ht="25.5">
      <c r="A190" s="5">
        <f t="shared" si="0"/>
        <v>16</v>
      </c>
      <c r="B190" s="31" t="s">
        <v>195</v>
      </c>
      <c r="C190" s="6" t="s">
        <v>180</v>
      </c>
      <c r="D190" s="6" t="s">
        <v>180</v>
      </c>
      <c r="E190" s="60">
        <v>25.5</v>
      </c>
      <c r="F190" s="181">
        <v>44017</v>
      </c>
    </row>
    <row r="191" spans="1:6" ht="25.5">
      <c r="A191" s="5">
        <f t="shared" si="0"/>
        <v>17</v>
      </c>
      <c r="B191" s="31" t="s">
        <v>196</v>
      </c>
      <c r="C191" s="6" t="s">
        <v>180</v>
      </c>
      <c r="D191" s="6" t="s">
        <v>180</v>
      </c>
      <c r="E191" s="60">
        <v>126.5</v>
      </c>
      <c r="F191" s="181">
        <v>43989</v>
      </c>
    </row>
    <row r="192" spans="1:6" ht="18" customHeight="1">
      <c r="A192" s="5">
        <v>18</v>
      </c>
      <c r="B192" s="6" t="s">
        <v>197</v>
      </c>
      <c r="C192" s="6" t="s">
        <v>180</v>
      </c>
      <c r="D192" s="6" t="s">
        <v>180</v>
      </c>
      <c r="E192" s="60">
        <v>79.8</v>
      </c>
      <c r="F192" s="181">
        <v>43989</v>
      </c>
    </row>
    <row r="193" spans="1:6" ht="16.5" customHeight="1">
      <c r="A193" s="5">
        <v>19</v>
      </c>
      <c r="B193" s="31" t="s">
        <v>20</v>
      </c>
      <c r="C193" s="6" t="s">
        <v>180</v>
      </c>
      <c r="D193" s="6" t="s">
        <v>180</v>
      </c>
      <c r="E193" s="64">
        <v>48</v>
      </c>
      <c r="F193" s="181">
        <v>43989</v>
      </c>
    </row>
    <row r="194" spans="1:6" ht="18.75" customHeight="1">
      <c r="A194" s="5">
        <f t="shared" si="0"/>
        <v>20</v>
      </c>
      <c r="B194" s="31" t="s">
        <v>139</v>
      </c>
      <c r="C194" s="6" t="s">
        <v>180</v>
      </c>
      <c r="D194" s="6" t="s">
        <v>180</v>
      </c>
      <c r="E194" s="64">
        <v>45.5</v>
      </c>
      <c r="F194" s="181">
        <v>43989</v>
      </c>
    </row>
    <row r="195" spans="1:6" ht="25.5">
      <c r="A195" s="5">
        <v>22</v>
      </c>
      <c r="B195" s="31" t="s">
        <v>251</v>
      </c>
      <c r="C195" s="6" t="s">
        <v>198</v>
      </c>
      <c r="D195" s="6" t="s">
        <v>198</v>
      </c>
      <c r="E195" s="64">
        <v>94</v>
      </c>
      <c r="F195" s="181">
        <v>43969</v>
      </c>
    </row>
    <row r="196" spans="1:6" ht="25.5">
      <c r="A196" s="5">
        <f t="shared" si="0"/>
        <v>23</v>
      </c>
      <c r="B196" s="31" t="s">
        <v>199</v>
      </c>
      <c r="C196" s="6" t="s">
        <v>180</v>
      </c>
      <c r="D196" s="6" t="s">
        <v>180</v>
      </c>
      <c r="E196" s="64">
        <v>359.2</v>
      </c>
      <c r="F196" s="181">
        <v>43976</v>
      </c>
    </row>
    <row r="197" spans="1:6" ht="12.75">
      <c r="A197" s="5">
        <v>24</v>
      </c>
      <c r="B197" s="31" t="s">
        <v>200</v>
      </c>
      <c r="C197" s="6" t="s">
        <v>180</v>
      </c>
      <c r="D197" s="6" t="s">
        <v>180</v>
      </c>
      <c r="E197" s="64">
        <v>805.61</v>
      </c>
      <c r="F197" s="181">
        <v>43968</v>
      </c>
    </row>
    <row r="198" spans="1:6" ht="25.5">
      <c r="A198" s="5">
        <v>25</v>
      </c>
      <c r="B198" s="31" t="s">
        <v>201</v>
      </c>
      <c r="C198" s="6" t="s">
        <v>190</v>
      </c>
      <c r="D198" s="6" t="s">
        <v>190</v>
      </c>
      <c r="E198" s="64">
        <v>865.5</v>
      </c>
      <c r="F198" s="181">
        <v>43982</v>
      </c>
    </row>
    <row r="199" spans="1:6" ht="25.5">
      <c r="A199" s="90">
        <v>26</v>
      </c>
      <c r="B199" s="143" t="s">
        <v>317</v>
      </c>
      <c r="C199" s="91" t="s">
        <v>305</v>
      </c>
      <c r="D199" s="91" t="s">
        <v>306</v>
      </c>
      <c r="E199" s="144">
        <v>83</v>
      </c>
      <c r="F199" s="190">
        <v>43989</v>
      </c>
    </row>
    <row r="200" spans="1:6" ht="25.5">
      <c r="A200" s="90">
        <v>27</v>
      </c>
      <c r="B200" s="143" t="s">
        <v>317</v>
      </c>
      <c r="C200" s="91" t="s">
        <v>307</v>
      </c>
      <c r="D200" s="91" t="s">
        <v>306</v>
      </c>
      <c r="E200" s="144">
        <v>298</v>
      </c>
      <c r="F200" s="190">
        <v>43989</v>
      </c>
    </row>
    <row r="201" spans="1:6" ht="25.5">
      <c r="A201" s="90">
        <v>28</v>
      </c>
      <c r="B201" s="143" t="s">
        <v>317</v>
      </c>
      <c r="C201" s="91" t="s">
        <v>308</v>
      </c>
      <c r="D201" s="91" t="s">
        <v>306</v>
      </c>
      <c r="E201" s="144">
        <v>78.8</v>
      </c>
      <c r="F201" s="190">
        <v>43982</v>
      </c>
    </row>
    <row r="202" spans="1:6" ht="25.5">
      <c r="A202" s="90">
        <v>29</v>
      </c>
      <c r="B202" s="143" t="s">
        <v>317</v>
      </c>
      <c r="C202" s="91" t="s">
        <v>309</v>
      </c>
      <c r="D202" s="91" t="s">
        <v>306</v>
      </c>
      <c r="E202" s="144">
        <v>28</v>
      </c>
      <c r="F202" s="190">
        <v>43982</v>
      </c>
    </row>
    <row r="203" spans="1:6" ht="51">
      <c r="A203" s="90">
        <v>30</v>
      </c>
      <c r="B203" s="143" t="s">
        <v>317</v>
      </c>
      <c r="C203" s="91" t="s">
        <v>310</v>
      </c>
      <c r="D203" s="91" t="s">
        <v>313</v>
      </c>
      <c r="E203" s="144">
        <v>14.5</v>
      </c>
      <c r="F203" s="190">
        <v>43982</v>
      </c>
    </row>
    <row r="204" spans="1:6" ht="25.5">
      <c r="A204" s="90">
        <v>31</v>
      </c>
      <c r="B204" s="143" t="s">
        <v>317</v>
      </c>
      <c r="C204" s="91" t="s">
        <v>311</v>
      </c>
      <c r="D204" s="91" t="s">
        <v>306</v>
      </c>
      <c r="E204" s="144">
        <v>23.7</v>
      </c>
      <c r="F204" s="190">
        <v>43982</v>
      </c>
    </row>
    <row r="205" spans="1:6" ht="51">
      <c r="A205" s="90">
        <v>32</v>
      </c>
      <c r="B205" s="143" t="s">
        <v>317</v>
      </c>
      <c r="C205" s="91" t="s">
        <v>312</v>
      </c>
      <c r="D205" s="91" t="s">
        <v>313</v>
      </c>
      <c r="E205" s="144">
        <v>89.8</v>
      </c>
      <c r="F205" s="190">
        <v>43982</v>
      </c>
    </row>
    <row r="206" spans="1:6" ht="51">
      <c r="A206" s="90">
        <v>33</v>
      </c>
      <c r="B206" s="143" t="s">
        <v>317</v>
      </c>
      <c r="C206" s="91" t="s">
        <v>315</v>
      </c>
      <c r="D206" s="91" t="s">
        <v>314</v>
      </c>
      <c r="E206" s="144">
        <v>96.5</v>
      </c>
      <c r="F206" s="190">
        <v>43982</v>
      </c>
    </row>
    <row r="207" spans="1:6" ht="12.75">
      <c r="A207" s="90">
        <v>34</v>
      </c>
      <c r="B207" s="143" t="s">
        <v>320</v>
      </c>
      <c r="C207" s="91" t="s">
        <v>198</v>
      </c>
      <c r="D207" s="91" t="s">
        <v>198</v>
      </c>
      <c r="E207" s="144">
        <v>320</v>
      </c>
      <c r="F207" s="190">
        <v>43982</v>
      </c>
    </row>
    <row r="208" spans="1:6" ht="12.75">
      <c r="A208" s="90">
        <v>35</v>
      </c>
      <c r="B208" s="143" t="s">
        <v>356</v>
      </c>
      <c r="C208" s="91" t="s">
        <v>198</v>
      </c>
      <c r="D208" s="91" t="s">
        <v>198</v>
      </c>
      <c r="E208" s="144">
        <v>278.6</v>
      </c>
      <c r="F208" s="190">
        <v>43982</v>
      </c>
    </row>
    <row r="209" spans="1:6" ht="12.75">
      <c r="A209" s="90">
        <v>36</v>
      </c>
      <c r="B209" s="143" t="s">
        <v>321</v>
      </c>
      <c r="C209" s="91" t="s">
        <v>198</v>
      </c>
      <c r="D209" s="91" t="s">
        <v>198</v>
      </c>
      <c r="E209" s="144">
        <v>130.9</v>
      </c>
      <c r="F209" s="181">
        <v>43982</v>
      </c>
    </row>
    <row r="210" spans="1:6" ht="12.75">
      <c r="A210" s="90">
        <v>37</v>
      </c>
      <c r="B210" s="143" t="s">
        <v>342</v>
      </c>
      <c r="C210" s="91" t="s">
        <v>180</v>
      </c>
      <c r="D210" s="91" t="s">
        <v>180</v>
      </c>
      <c r="E210" s="144">
        <v>469.7</v>
      </c>
      <c r="F210" s="181">
        <v>43982</v>
      </c>
    </row>
    <row r="211" spans="1:6" ht="12.75">
      <c r="A211" s="90">
        <v>38</v>
      </c>
      <c r="B211" s="6" t="s">
        <v>259</v>
      </c>
      <c r="C211" s="6" t="s">
        <v>66</v>
      </c>
      <c r="D211" s="6" t="s">
        <v>198</v>
      </c>
      <c r="E211" s="52">
        <v>242</v>
      </c>
      <c r="F211" s="181">
        <v>43982</v>
      </c>
    </row>
    <row r="212" spans="1:6" ht="12.75">
      <c r="A212" s="90">
        <v>39</v>
      </c>
      <c r="B212" s="91" t="s">
        <v>346</v>
      </c>
      <c r="C212" s="91" t="s">
        <v>180</v>
      </c>
      <c r="D212" s="91" t="s">
        <v>180</v>
      </c>
      <c r="E212" s="175">
        <v>72.7</v>
      </c>
      <c r="F212" s="190">
        <v>44018</v>
      </c>
    </row>
    <row r="213" spans="1:6" ht="27" customHeight="1">
      <c r="A213" s="90">
        <v>40</v>
      </c>
      <c r="B213" s="143" t="s">
        <v>344</v>
      </c>
      <c r="C213" s="91" t="s">
        <v>180</v>
      </c>
      <c r="D213" s="91" t="s">
        <v>180</v>
      </c>
      <c r="E213" s="144">
        <v>27.5</v>
      </c>
      <c r="F213" s="190">
        <v>43983</v>
      </c>
    </row>
    <row r="214" spans="1:6" ht="27" customHeight="1">
      <c r="A214" s="90">
        <v>41</v>
      </c>
      <c r="B214" s="143" t="s">
        <v>352</v>
      </c>
      <c r="C214" s="91" t="s">
        <v>180</v>
      </c>
      <c r="D214" s="91" t="s">
        <v>180</v>
      </c>
      <c r="E214" s="144">
        <v>1079.21</v>
      </c>
      <c r="F214" s="190">
        <v>43983</v>
      </c>
    </row>
    <row r="215" spans="1:6" ht="49.5" customHeight="1">
      <c r="A215" s="90">
        <v>42</v>
      </c>
      <c r="B215" s="143" t="s">
        <v>353</v>
      </c>
      <c r="C215" s="91" t="s">
        <v>180</v>
      </c>
      <c r="D215" s="91" t="s">
        <v>180</v>
      </c>
      <c r="E215" s="144">
        <v>70.29</v>
      </c>
      <c r="F215" s="190">
        <v>43983</v>
      </c>
    </row>
    <row r="216" spans="1:6" ht="38.25" customHeight="1">
      <c r="A216" s="180">
        <v>43</v>
      </c>
      <c r="B216" s="143" t="s">
        <v>354</v>
      </c>
      <c r="C216" s="91" t="s">
        <v>180</v>
      </c>
      <c r="D216" s="91" t="s">
        <v>180</v>
      </c>
      <c r="E216" s="144">
        <v>52.32</v>
      </c>
      <c r="F216" s="190">
        <v>43983</v>
      </c>
    </row>
    <row r="217" spans="1:6" ht="38.25" customHeight="1">
      <c r="A217" s="180">
        <v>44</v>
      </c>
      <c r="B217" s="143" t="s">
        <v>365</v>
      </c>
      <c r="C217" s="91" t="s">
        <v>180</v>
      </c>
      <c r="D217" s="91" t="s">
        <v>180</v>
      </c>
      <c r="E217" s="144">
        <v>922.07</v>
      </c>
      <c r="F217" s="190">
        <v>44069</v>
      </c>
    </row>
    <row r="218" spans="1:7" ht="36.75" customHeight="1">
      <c r="A218" s="90"/>
      <c r="B218" s="143"/>
      <c r="C218" s="91"/>
      <c r="D218" s="91"/>
      <c r="E218" s="144"/>
      <c r="F218" s="92"/>
      <c r="G218" s="117"/>
    </row>
    <row r="219" spans="1:6" ht="31.5">
      <c r="A219" s="154"/>
      <c r="B219" s="157" t="s">
        <v>326</v>
      </c>
      <c r="C219" s="171" t="s">
        <v>336</v>
      </c>
      <c r="D219" s="155"/>
      <c r="E219" s="156" t="s">
        <v>337</v>
      </c>
      <c r="F219" s="156"/>
    </row>
    <row r="220" spans="1:6" ht="38.25">
      <c r="A220" s="112"/>
      <c r="B220" s="119" t="s">
        <v>327</v>
      </c>
      <c r="C220" s="127"/>
      <c r="D220" s="127"/>
      <c r="E220" s="127"/>
      <c r="F220" s="163"/>
    </row>
    <row r="221" spans="1:6" ht="12.75">
      <c r="A221" s="27">
        <v>1</v>
      </c>
      <c r="B221" s="162" t="s">
        <v>328</v>
      </c>
      <c r="C221" s="6" t="s">
        <v>329</v>
      </c>
      <c r="D221" s="6"/>
      <c r="E221" s="53">
        <v>740</v>
      </c>
      <c r="F221" s="181">
        <v>44003</v>
      </c>
    </row>
    <row r="222" spans="1:6" ht="12.75">
      <c r="A222" s="27">
        <v>2</v>
      </c>
      <c r="B222" s="162" t="s">
        <v>330</v>
      </c>
      <c r="C222" s="6" t="s">
        <v>329</v>
      </c>
      <c r="D222" s="6"/>
      <c r="E222" s="53">
        <v>110</v>
      </c>
      <c r="F222" s="181">
        <v>44003</v>
      </c>
    </row>
    <row r="223" spans="1:6" ht="12.75">
      <c r="A223" s="27">
        <v>3</v>
      </c>
      <c r="B223" s="162" t="s">
        <v>333</v>
      </c>
      <c r="C223" s="6" t="s">
        <v>329</v>
      </c>
      <c r="D223" s="6"/>
      <c r="E223" s="53">
        <v>1030</v>
      </c>
      <c r="F223" s="181">
        <v>44003</v>
      </c>
    </row>
    <row r="224" spans="1:6" ht="14.25" customHeight="1">
      <c r="A224" s="27">
        <v>4</v>
      </c>
      <c r="B224" s="162" t="s">
        <v>334</v>
      </c>
      <c r="C224" s="6" t="s">
        <v>331</v>
      </c>
      <c r="D224" s="6"/>
      <c r="E224" s="53">
        <v>1760</v>
      </c>
      <c r="F224" s="181">
        <v>44003</v>
      </c>
    </row>
    <row r="225" spans="1:6" ht="39.75" customHeight="1">
      <c r="A225" s="27">
        <v>5</v>
      </c>
      <c r="B225" s="162" t="s">
        <v>335</v>
      </c>
      <c r="C225" s="6" t="s">
        <v>332</v>
      </c>
      <c r="D225" s="6"/>
      <c r="E225" s="53">
        <v>680</v>
      </c>
      <c r="F225" s="181">
        <v>44003</v>
      </c>
    </row>
    <row r="226" spans="1:6" ht="12.75">
      <c r="A226" s="27"/>
      <c r="B226" s="162"/>
      <c r="C226" s="6"/>
      <c r="D226" s="6"/>
      <c r="E226" s="53"/>
      <c r="F226" s="39"/>
    </row>
    <row r="227" spans="1:6" ht="38.25">
      <c r="A227" s="112"/>
      <c r="B227" s="119" t="s">
        <v>343</v>
      </c>
      <c r="C227" s="127"/>
      <c r="D227" s="127"/>
      <c r="E227" s="164"/>
      <c r="F227" s="163"/>
    </row>
    <row r="228" spans="1:6" ht="29.25" customHeight="1">
      <c r="A228" s="27">
        <v>6</v>
      </c>
      <c r="B228" s="162" t="s">
        <v>338</v>
      </c>
      <c r="C228" s="6" t="s">
        <v>329</v>
      </c>
      <c r="D228" s="6"/>
      <c r="E228" s="53">
        <v>570</v>
      </c>
      <c r="F228" s="181">
        <v>44003</v>
      </c>
    </row>
    <row r="229" spans="1:6" ht="27" customHeight="1">
      <c r="A229" s="27">
        <v>7</v>
      </c>
      <c r="B229" s="162" t="s">
        <v>339</v>
      </c>
      <c r="C229" s="6" t="s">
        <v>331</v>
      </c>
      <c r="D229" s="6"/>
      <c r="E229" s="53">
        <v>1275</v>
      </c>
      <c r="F229" s="181">
        <v>44003</v>
      </c>
    </row>
    <row r="230" spans="1:6" ht="12.75">
      <c r="A230" s="27"/>
      <c r="B230" s="162"/>
      <c r="C230" s="6"/>
      <c r="D230" s="6"/>
      <c r="E230" s="53"/>
      <c r="F230" s="39"/>
    </row>
    <row r="231" spans="1:6" ht="16.5" thickBot="1">
      <c r="A231" s="158"/>
      <c r="B231" s="159" t="s">
        <v>203</v>
      </c>
      <c r="C231" s="160"/>
      <c r="D231" s="160"/>
      <c r="E231" s="160"/>
      <c r="F231" s="161"/>
    </row>
    <row r="232" spans="1:6" ht="12.75">
      <c r="A232" s="5">
        <v>1</v>
      </c>
      <c r="B232" s="6" t="s">
        <v>205</v>
      </c>
      <c r="C232" s="6" t="s">
        <v>52</v>
      </c>
      <c r="D232" s="6" t="s">
        <v>180</v>
      </c>
      <c r="E232" s="55">
        <v>63.6</v>
      </c>
      <c r="F232" s="181">
        <v>43984</v>
      </c>
    </row>
    <row r="233" spans="1:6" ht="12.75">
      <c r="A233" s="5">
        <f aca="true" t="shared" si="1" ref="A233:A261">A232+1</f>
        <v>2</v>
      </c>
      <c r="B233" s="6" t="s">
        <v>91</v>
      </c>
      <c r="C233" s="6" t="s">
        <v>206</v>
      </c>
      <c r="D233" s="6" t="s">
        <v>180</v>
      </c>
      <c r="E233" s="55">
        <v>68.8</v>
      </c>
      <c r="F233" s="181">
        <v>43990</v>
      </c>
    </row>
    <row r="234" spans="1:6" ht="25.5">
      <c r="A234" s="5">
        <f t="shared" si="1"/>
        <v>3</v>
      </c>
      <c r="B234" s="6" t="s">
        <v>207</v>
      </c>
      <c r="C234" s="6" t="s">
        <v>208</v>
      </c>
      <c r="D234" s="6" t="s">
        <v>253</v>
      </c>
      <c r="E234" s="55">
        <v>71</v>
      </c>
      <c r="F234" s="181">
        <v>43986</v>
      </c>
    </row>
    <row r="235" spans="1:6" ht="12.75">
      <c r="A235" s="5">
        <f t="shared" si="1"/>
        <v>4</v>
      </c>
      <c r="B235" s="6" t="s">
        <v>207</v>
      </c>
      <c r="C235" s="6" t="s">
        <v>206</v>
      </c>
      <c r="D235" s="6" t="s">
        <v>180</v>
      </c>
      <c r="E235" s="55">
        <v>53.8</v>
      </c>
      <c r="F235" s="181">
        <v>43986</v>
      </c>
    </row>
    <row r="236" spans="1:6" ht="12.75">
      <c r="A236" s="5">
        <f t="shared" si="1"/>
        <v>5</v>
      </c>
      <c r="B236" s="6" t="s">
        <v>209</v>
      </c>
      <c r="C236" s="6" t="s">
        <v>210</v>
      </c>
      <c r="D236" s="6" t="s">
        <v>180</v>
      </c>
      <c r="E236" s="55">
        <v>37</v>
      </c>
      <c r="F236" s="181">
        <v>43986</v>
      </c>
    </row>
    <row r="237" spans="1:6" ht="25.5">
      <c r="A237" s="5">
        <f t="shared" si="1"/>
        <v>6</v>
      </c>
      <c r="B237" s="6" t="s">
        <v>8</v>
      </c>
      <c r="C237" s="6" t="s">
        <v>206</v>
      </c>
      <c r="D237" s="6" t="s">
        <v>253</v>
      </c>
      <c r="E237" s="55">
        <v>11.5</v>
      </c>
      <c r="F237" s="181">
        <v>43986</v>
      </c>
    </row>
    <row r="238" spans="1:6" ht="12.75">
      <c r="A238" s="5">
        <v>7</v>
      </c>
      <c r="B238" s="6" t="s">
        <v>211</v>
      </c>
      <c r="C238" s="6" t="s">
        <v>212</v>
      </c>
      <c r="D238" s="6" t="s">
        <v>180</v>
      </c>
      <c r="E238" s="55">
        <v>8</v>
      </c>
      <c r="F238" s="181">
        <v>43981</v>
      </c>
    </row>
    <row r="239" spans="1:6" ht="12.75">
      <c r="A239" s="5">
        <f t="shared" si="1"/>
        <v>8</v>
      </c>
      <c r="B239" s="6" t="s">
        <v>213</v>
      </c>
      <c r="C239" s="6" t="s">
        <v>212</v>
      </c>
      <c r="D239" s="6" t="s">
        <v>198</v>
      </c>
      <c r="E239" s="55">
        <v>9.3</v>
      </c>
      <c r="F239" s="181">
        <v>43981</v>
      </c>
    </row>
    <row r="240" spans="1:6" ht="25.5">
      <c r="A240" s="5">
        <f t="shared" si="1"/>
        <v>9</v>
      </c>
      <c r="B240" s="6" t="s">
        <v>214</v>
      </c>
      <c r="C240" s="6" t="s">
        <v>215</v>
      </c>
      <c r="D240" s="6" t="s">
        <v>178</v>
      </c>
      <c r="E240" s="55">
        <v>14</v>
      </c>
      <c r="F240" s="181">
        <v>43981</v>
      </c>
    </row>
    <row r="241" spans="1:6" ht="25.5">
      <c r="A241" s="5">
        <f t="shared" si="1"/>
        <v>10</v>
      </c>
      <c r="B241" s="6" t="s">
        <v>85</v>
      </c>
      <c r="C241" s="6" t="s">
        <v>216</v>
      </c>
      <c r="D241" s="6" t="s">
        <v>253</v>
      </c>
      <c r="E241" s="55">
        <v>49.5</v>
      </c>
      <c r="F241" s="181">
        <v>43981</v>
      </c>
    </row>
    <row r="242" spans="1:6" ht="25.5">
      <c r="A242" s="5">
        <f t="shared" si="1"/>
        <v>11</v>
      </c>
      <c r="B242" s="6" t="s">
        <v>217</v>
      </c>
      <c r="C242" s="6" t="s">
        <v>9</v>
      </c>
      <c r="D242" s="6" t="s">
        <v>180</v>
      </c>
      <c r="E242" s="55">
        <v>7.7</v>
      </c>
      <c r="F242" s="181">
        <v>43981</v>
      </c>
    </row>
    <row r="243" spans="1:6" ht="25.5">
      <c r="A243" s="5">
        <f t="shared" si="1"/>
        <v>12</v>
      </c>
      <c r="B243" s="6" t="s">
        <v>218</v>
      </c>
      <c r="C243" s="6" t="s">
        <v>210</v>
      </c>
      <c r="D243" s="6" t="s">
        <v>254</v>
      </c>
      <c r="E243" s="55">
        <v>13</v>
      </c>
      <c r="F243" s="181">
        <v>43991</v>
      </c>
    </row>
    <row r="244" spans="1:6" ht="12.75">
      <c r="A244" s="5">
        <f t="shared" si="1"/>
        <v>13</v>
      </c>
      <c r="B244" s="6" t="s">
        <v>219</v>
      </c>
      <c r="C244" s="6" t="s">
        <v>19</v>
      </c>
      <c r="D244" s="6" t="s">
        <v>180</v>
      </c>
      <c r="E244" s="55">
        <v>12</v>
      </c>
      <c r="F244" s="181">
        <v>43991</v>
      </c>
    </row>
    <row r="245" spans="1:6" ht="12.75">
      <c r="A245" s="5">
        <f t="shared" si="1"/>
        <v>14</v>
      </c>
      <c r="B245" s="6" t="s">
        <v>220</v>
      </c>
      <c r="C245" s="6" t="s">
        <v>52</v>
      </c>
      <c r="D245" s="6" t="s">
        <v>255</v>
      </c>
      <c r="E245" s="55">
        <v>9</v>
      </c>
      <c r="F245" s="181">
        <v>43991</v>
      </c>
    </row>
    <row r="246" spans="1:6" ht="12.75">
      <c r="A246" s="5">
        <f t="shared" si="1"/>
        <v>15</v>
      </c>
      <c r="B246" s="6" t="s">
        <v>61</v>
      </c>
      <c r="C246" s="6" t="s">
        <v>19</v>
      </c>
      <c r="D246" s="6" t="s">
        <v>255</v>
      </c>
      <c r="E246" s="55">
        <v>18.6</v>
      </c>
      <c r="F246" s="181">
        <v>43991</v>
      </c>
    </row>
    <row r="247" spans="1:6" ht="12.75">
      <c r="A247" s="5">
        <f t="shared" si="1"/>
        <v>16</v>
      </c>
      <c r="B247" s="6" t="s">
        <v>221</v>
      </c>
      <c r="C247" s="6" t="s">
        <v>222</v>
      </c>
      <c r="D247" s="6" t="s">
        <v>180</v>
      </c>
      <c r="E247" s="55">
        <v>12</v>
      </c>
      <c r="F247" s="181">
        <v>43991</v>
      </c>
    </row>
    <row r="248" spans="1:6" ht="25.5">
      <c r="A248" s="5">
        <f t="shared" si="1"/>
        <v>17</v>
      </c>
      <c r="B248" s="6" t="s">
        <v>223</v>
      </c>
      <c r="C248" s="6" t="s">
        <v>210</v>
      </c>
      <c r="D248" s="6" t="s">
        <v>180</v>
      </c>
      <c r="E248" s="55">
        <v>11.5</v>
      </c>
      <c r="F248" s="181">
        <v>43979</v>
      </c>
    </row>
    <row r="249" spans="1:6" ht="25.5">
      <c r="A249" s="5">
        <f t="shared" si="1"/>
        <v>18</v>
      </c>
      <c r="B249" s="6" t="s">
        <v>224</v>
      </c>
      <c r="C249" s="6" t="s">
        <v>210</v>
      </c>
      <c r="D249" s="6" t="s">
        <v>253</v>
      </c>
      <c r="E249" s="55">
        <v>10.3</v>
      </c>
      <c r="F249" s="181">
        <v>43979</v>
      </c>
    </row>
    <row r="250" spans="1:6" ht="25.5">
      <c r="A250" s="5">
        <f t="shared" si="1"/>
        <v>19</v>
      </c>
      <c r="B250" s="6" t="s">
        <v>225</v>
      </c>
      <c r="C250" s="6" t="s">
        <v>210</v>
      </c>
      <c r="D250" s="6" t="s">
        <v>180</v>
      </c>
      <c r="E250" s="55">
        <v>9.2</v>
      </c>
      <c r="F250" s="181">
        <v>43979</v>
      </c>
    </row>
    <row r="251" spans="1:6" ht="25.5">
      <c r="A251" s="5">
        <f t="shared" si="1"/>
        <v>20</v>
      </c>
      <c r="B251" s="6" t="s">
        <v>226</v>
      </c>
      <c r="C251" s="6" t="s">
        <v>204</v>
      </c>
      <c r="D251" s="6" t="s">
        <v>180</v>
      </c>
      <c r="E251" s="55">
        <v>32</v>
      </c>
      <c r="F251" s="181">
        <v>43991</v>
      </c>
    </row>
    <row r="252" spans="1:6" ht="12.75">
      <c r="A252" s="5">
        <f t="shared" si="1"/>
        <v>21</v>
      </c>
      <c r="B252" s="6" t="s">
        <v>227</v>
      </c>
      <c r="C252" s="6" t="s">
        <v>204</v>
      </c>
      <c r="D252" s="6" t="s">
        <v>180</v>
      </c>
      <c r="E252" s="55">
        <v>46</v>
      </c>
      <c r="F252" s="181">
        <v>43975</v>
      </c>
    </row>
    <row r="253" spans="1:6" ht="25.5">
      <c r="A253" s="5">
        <f t="shared" si="1"/>
        <v>22</v>
      </c>
      <c r="B253" s="8" t="s">
        <v>228</v>
      </c>
      <c r="C253" s="7" t="s">
        <v>204</v>
      </c>
      <c r="D253" s="7" t="s">
        <v>180</v>
      </c>
      <c r="E253" s="54">
        <v>110</v>
      </c>
      <c r="F253" s="181">
        <v>43984</v>
      </c>
    </row>
    <row r="254" spans="1:6" ht="25.5">
      <c r="A254" s="5">
        <f t="shared" si="1"/>
        <v>23</v>
      </c>
      <c r="B254" s="8" t="s">
        <v>229</v>
      </c>
      <c r="C254" s="7" t="s">
        <v>204</v>
      </c>
      <c r="D254" s="7" t="s">
        <v>198</v>
      </c>
      <c r="E254" s="54">
        <v>7</v>
      </c>
      <c r="F254" s="181">
        <v>43984</v>
      </c>
    </row>
    <row r="255" spans="1:6" ht="12.75">
      <c r="A255" s="5">
        <f t="shared" si="1"/>
        <v>24</v>
      </c>
      <c r="B255" s="8" t="s">
        <v>230</v>
      </c>
      <c r="C255" s="7" t="s">
        <v>231</v>
      </c>
      <c r="D255" s="7" t="s">
        <v>180</v>
      </c>
      <c r="E255" s="54">
        <v>29</v>
      </c>
      <c r="F255" s="181">
        <v>43991</v>
      </c>
    </row>
    <row r="256" spans="1:6" ht="38.25">
      <c r="A256" s="5">
        <f t="shared" si="1"/>
        <v>25</v>
      </c>
      <c r="B256" s="8" t="s">
        <v>232</v>
      </c>
      <c r="C256" s="7" t="s">
        <v>210</v>
      </c>
      <c r="D256" s="7" t="s">
        <v>180</v>
      </c>
      <c r="E256" s="54">
        <v>9</v>
      </c>
      <c r="F256" s="181">
        <v>43991</v>
      </c>
    </row>
    <row r="257" spans="1:6" ht="12.75">
      <c r="A257" s="5">
        <f t="shared" si="1"/>
        <v>26</v>
      </c>
      <c r="B257" s="8" t="s">
        <v>233</v>
      </c>
      <c r="C257" s="7" t="s">
        <v>9</v>
      </c>
      <c r="D257" s="7" t="s">
        <v>180</v>
      </c>
      <c r="E257" s="54">
        <v>110</v>
      </c>
      <c r="F257" s="181">
        <v>43991</v>
      </c>
    </row>
    <row r="258" spans="1:6" ht="25.5">
      <c r="A258" s="5">
        <f t="shared" si="1"/>
        <v>27</v>
      </c>
      <c r="B258" s="8" t="s">
        <v>234</v>
      </c>
      <c r="C258" s="7" t="s">
        <v>9</v>
      </c>
      <c r="D258" s="7" t="s">
        <v>180</v>
      </c>
      <c r="E258" s="54">
        <v>11.5</v>
      </c>
      <c r="F258" s="185">
        <v>43984</v>
      </c>
    </row>
    <row r="259" spans="1:6" ht="12.75">
      <c r="A259" s="5">
        <f t="shared" si="1"/>
        <v>28</v>
      </c>
      <c r="B259" s="8" t="s">
        <v>235</v>
      </c>
      <c r="C259" s="7" t="s">
        <v>210</v>
      </c>
      <c r="D259" s="7" t="s">
        <v>180</v>
      </c>
      <c r="E259" s="54">
        <v>12</v>
      </c>
      <c r="F259" s="185">
        <v>43991</v>
      </c>
    </row>
    <row r="260" spans="1:9" ht="12.75">
      <c r="A260" s="5">
        <f t="shared" si="1"/>
        <v>29</v>
      </c>
      <c r="B260" s="8" t="s">
        <v>44</v>
      </c>
      <c r="C260" s="7" t="s">
        <v>206</v>
      </c>
      <c r="D260" s="7" t="s">
        <v>253</v>
      </c>
      <c r="E260" s="54">
        <v>42.5</v>
      </c>
      <c r="F260" s="185">
        <v>43991</v>
      </c>
      <c r="I260" s="38"/>
    </row>
    <row r="261" spans="1:9" ht="12.75">
      <c r="A261" s="5">
        <f t="shared" si="1"/>
        <v>30</v>
      </c>
      <c r="B261" s="8" t="s">
        <v>236</v>
      </c>
      <c r="C261" s="7" t="s">
        <v>204</v>
      </c>
      <c r="D261" s="6" t="s">
        <v>180</v>
      </c>
      <c r="E261" s="54">
        <v>49</v>
      </c>
      <c r="F261" s="181">
        <v>43991</v>
      </c>
      <c r="I261" s="38"/>
    </row>
    <row r="262" spans="1:9" ht="26.25" thickBot="1">
      <c r="A262" s="5">
        <f>A261+1</f>
        <v>31</v>
      </c>
      <c r="B262" s="8" t="s">
        <v>237</v>
      </c>
      <c r="C262" s="7" t="s">
        <v>204</v>
      </c>
      <c r="D262" s="6" t="s">
        <v>180</v>
      </c>
      <c r="E262" s="54">
        <v>84</v>
      </c>
      <c r="F262" s="181">
        <v>43984</v>
      </c>
      <c r="I262" s="38"/>
    </row>
    <row r="263" spans="1:6" ht="37.5" customHeight="1">
      <c r="A263" s="146">
        <v>32</v>
      </c>
      <c r="B263" s="31" t="s">
        <v>319</v>
      </c>
      <c r="C263" s="147" t="s">
        <v>318</v>
      </c>
      <c r="D263" s="6" t="s">
        <v>316</v>
      </c>
      <c r="E263" s="148">
        <v>20.05</v>
      </c>
      <c r="F263" s="191">
        <v>43986</v>
      </c>
    </row>
    <row r="264" spans="1:15" s="11" customFormat="1" ht="12.75">
      <c r="A264" s="151">
        <v>33</v>
      </c>
      <c r="B264" s="152" t="s">
        <v>281</v>
      </c>
      <c r="C264" s="152" t="s">
        <v>323</v>
      </c>
      <c r="D264" s="152" t="s">
        <v>325</v>
      </c>
      <c r="E264" s="153">
        <v>111.8</v>
      </c>
      <c r="F264" s="192">
        <v>43991</v>
      </c>
      <c r="G264" s="138"/>
      <c r="H264" s="138"/>
      <c r="I264" s="138"/>
      <c r="J264" s="138"/>
      <c r="K264" s="138"/>
      <c r="L264" s="138"/>
      <c r="M264" s="138"/>
      <c r="N264" s="138"/>
      <c r="O264" s="138"/>
    </row>
    <row r="265" spans="1:6" ht="13.5" thickBot="1">
      <c r="A265">
        <v>34</v>
      </c>
      <c r="B265" s="145" t="s">
        <v>345</v>
      </c>
      <c r="C265" s="174" t="s">
        <v>323</v>
      </c>
      <c r="D265" s="6" t="s">
        <v>180</v>
      </c>
      <c r="E265" s="176">
        <v>10.5</v>
      </c>
      <c r="F265" s="193">
        <v>43991</v>
      </c>
    </row>
    <row r="266" spans="1:6" ht="16.5" thickBot="1">
      <c r="A266" s="207" t="s">
        <v>256</v>
      </c>
      <c r="B266" s="208"/>
      <c r="C266" s="208"/>
      <c r="D266" s="208"/>
      <c r="E266" s="209"/>
      <c r="F266" s="94"/>
    </row>
    <row r="267" spans="1:6" ht="53.25" thickBot="1">
      <c r="A267" s="93" t="s">
        <v>0</v>
      </c>
      <c r="B267" s="93" t="s">
        <v>1</v>
      </c>
      <c r="C267" s="93" t="s">
        <v>257</v>
      </c>
      <c r="D267" s="93" t="s">
        <v>258</v>
      </c>
      <c r="E267" s="93" t="s">
        <v>303</v>
      </c>
      <c r="F267" s="83"/>
    </row>
    <row r="268" spans="1:6" ht="13.5" thickBot="1">
      <c r="A268" s="28">
        <v>1</v>
      </c>
      <c r="B268" s="28">
        <v>2</v>
      </c>
      <c r="C268" s="28">
        <v>3</v>
      </c>
      <c r="D268" s="28">
        <v>4</v>
      </c>
      <c r="E268" s="139">
        <v>5</v>
      </c>
      <c r="F268" s="140"/>
    </row>
    <row r="269" spans="1:6" ht="39" thickBot="1">
      <c r="A269" s="27">
        <v>1</v>
      </c>
      <c r="B269" s="67" t="s">
        <v>259</v>
      </c>
      <c r="C269" s="67" t="s">
        <v>260</v>
      </c>
      <c r="D269" s="60">
        <f>1905+154+751.2+387.2+196.4</f>
        <v>3393.7999999999997</v>
      </c>
      <c r="E269" s="60">
        <f>9599+4627+1484.3+687.4</f>
        <v>16397.7</v>
      </c>
      <c r="F269" s="191">
        <v>43986</v>
      </c>
    </row>
    <row r="270" spans="1:6" ht="39" thickBot="1">
      <c r="A270" s="27">
        <v>2</v>
      </c>
      <c r="B270" s="67" t="s">
        <v>205</v>
      </c>
      <c r="C270" s="67" t="s">
        <v>261</v>
      </c>
      <c r="D270" s="60">
        <v>1143</v>
      </c>
      <c r="E270" s="60">
        <v>4713</v>
      </c>
      <c r="F270" s="191">
        <v>43986</v>
      </c>
    </row>
    <row r="271" spans="1:6" ht="39" thickBot="1">
      <c r="A271" s="27">
        <v>3</v>
      </c>
      <c r="B271" s="6" t="s">
        <v>262</v>
      </c>
      <c r="C271" s="6" t="s">
        <v>263</v>
      </c>
      <c r="D271" s="60">
        <v>89</v>
      </c>
      <c r="E271" s="60">
        <v>534</v>
      </c>
      <c r="F271" s="191">
        <v>43986</v>
      </c>
    </row>
    <row r="272" spans="1:6" ht="38.25">
      <c r="A272" s="27">
        <v>4</v>
      </c>
      <c r="B272" s="67" t="s">
        <v>15</v>
      </c>
      <c r="C272" s="67" t="s">
        <v>264</v>
      </c>
      <c r="D272" s="60">
        <f>48+660.5</f>
        <v>708.5</v>
      </c>
      <c r="E272" s="60">
        <f>120+2311.8</f>
        <v>2431.8</v>
      </c>
      <c r="F272" s="191">
        <v>43986</v>
      </c>
    </row>
    <row r="273" spans="1:6" ht="12.75">
      <c r="A273" s="27">
        <v>5</v>
      </c>
      <c r="B273" s="67" t="s">
        <v>72</v>
      </c>
      <c r="C273" s="67" t="s">
        <v>265</v>
      </c>
      <c r="D273" s="60">
        <v>781.5</v>
      </c>
      <c r="E273" s="60">
        <v>1563</v>
      </c>
      <c r="F273" s="181">
        <v>43986</v>
      </c>
    </row>
    <row r="274" spans="1:6" ht="64.5" thickBot="1">
      <c r="A274" s="27">
        <v>6</v>
      </c>
      <c r="B274" s="67" t="s">
        <v>266</v>
      </c>
      <c r="C274" s="67" t="s">
        <v>267</v>
      </c>
      <c r="D274" s="60">
        <f>(182-20)+205</f>
        <v>367</v>
      </c>
      <c r="E274" s="60">
        <f>(346-20*3.1)+729.5</f>
        <v>1013.5</v>
      </c>
      <c r="F274" s="181">
        <v>43986</v>
      </c>
    </row>
    <row r="275" spans="1:6" ht="12.75">
      <c r="A275" s="27">
        <v>7</v>
      </c>
      <c r="B275" s="67" t="s">
        <v>209</v>
      </c>
      <c r="C275" s="67" t="s">
        <v>265</v>
      </c>
      <c r="D275" s="60">
        <v>18</v>
      </c>
      <c r="E275" s="60">
        <v>45</v>
      </c>
      <c r="F275" s="191">
        <v>43994</v>
      </c>
    </row>
    <row r="276" spans="1:6" ht="51">
      <c r="A276" s="27">
        <v>8</v>
      </c>
      <c r="B276" s="67" t="s">
        <v>268</v>
      </c>
      <c r="C276" s="67" t="s">
        <v>269</v>
      </c>
      <c r="D276" s="68">
        <f>261+569</f>
        <v>830</v>
      </c>
      <c r="E276" s="68">
        <f>1047+2185</f>
        <v>3232</v>
      </c>
      <c r="F276" s="181">
        <v>43994</v>
      </c>
    </row>
    <row r="277" spans="1:6" ht="25.5">
      <c r="A277" s="27">
        <v>9</v>
      </c>
      <c r="B277" s="67" t="s">
        <v>181</v>
      </c>
      <c r="C277" s="67" t="s">
        <v>270</v>
      </c>
      <c r="D277" s="60">
        <v>265</v>
      </c>
      <c r="E277" s="60">
        <v>1012.5</v>
      </c>
      <c r="F277" s="181">
        <v>44016</v>
      </c>
    </row>
    <row r="278" spans="1:6" ht="25.5">
      <c r="A278" s="27">
        <v>10</v>
      </c>
      <c r="B278" s="67" t="s">
        <v>207</v>
      </c>
      <c r="C278" s="67" t="s">
        <v>271</v>
      </c>
      <c r="D278" s="68">
        <f>275.7+300.6</f>
        <v>576.3</v>
      </c>
      <c r="E278" s="68">
        <f>939.8+1200</f>
        <v>2139.8</v>
      </c>
      <c r="F278" s="181">
        <v>43986</v>
      </c>
    </row>
    <row r="279" spans="1:6" ht="12.75">
      <c r="A279" s="27">
        <v>11</v>
      </c>
      <c r="B279" s="67" t="s">
        <v>20</v>
      </c>
      <c r="C279" s="67" t="s">
        <v>272</v>
      </c>
      <c r="D279" s="60">
        <v>120</v>
      </c>
      <c r="E279" s="60">
        <v>360</v>
      </c>
      <c r="F279" s="181">
        <v>43993</v>
      </c>
    </row>
    <row r="280" spans="1:6" ht="25.5">
      <c r="A280" s="27">
        <v>12</v>
      </c>
      <c r="B280" s="67" t="s">
        <v>273</v>
      </c>
      <c r="C280" s="67" t="s">
        <v>274</v>
      </c>
      <c r="D280" s="60">
        <v>1003.2</v>
      </c>
      <c r="E280" s="60">
        <v>3246.7</v>
      </c>
      <c r="F280" s="181">
        <v>43986</v>
      </c>
    </row>
    <row r="281" spans="1:6" ht="25.5">
      <c r="A281" s="27">
        <v>13</v>
      </c>
      <c r="B281" s="67" t="s">
        <v>275</v>
      </c>
      <c r="C281" s="67" t="s">
        <v>265</v>
      </c>
      <c r="D281" s="60">
        <v>360</v>
      </c>
      <c r="E281" s="60">
        <v>720</v>
      </c>
      <c r="F281" s="181">
        <v>43986</v>
      </c>
    </row>
    <row r="282" spans="1:6" ht="12.75">
      <c r="A282" s="27">
        <v>14</v>
      </c>
      <c r="B282" s="67" t="s">
        <v>136</v>
      </c>
      <c r="C282" s="67" t="s">
        <v>265</v>
      </c>
      <c r="D282" s="60">
        <v>194</v>
      </c>
      <c r="E282" s="60">
        <v>834</v>
      </c>
      <c r="F282" s="181">
        <v>43993</v>
      </c>
    </row>
    <row r="283" spans="1:6" ht="12.75">
      <c r="A283" s="27">
        <v>15</v>
      </c>
      <c r="B283" s="67" t="s">
        <v>276</v>
      </c>
      <c r="C283" s="67" t="s">
        <v>277</v>
      </c>
      <c r="D283" s="60">
        <v>270</v>
      </c>
      <c r="E283" s="60">
        <v>621</v>
      </c>
      <c r="F283" s="181">
        <v>43993</v>
      </c>
    </row>
    <row r="284" spans="1:6" ht="25.5">
      <c r="A284" s="27">
        <v>16</v>
      </c>
      <c r="B284" s="67" t="s">
        <v>278</v>
      </c>
      <c r="C284" s="6" t="s">
        <v>279</v>
      </c>
      <c r="D284" s="69">
        <v>352</v>
      </c>
      <c r="E284" s="69">
        <v>1408</v>
      </c>
      <c r="F284" s="181">
        <v>43993</v>
      </c>
    </row>
    <row r="285" spans="1:6" ht="25.5">
      <c r="A285" s="27">
        <v>17</v>
      </c>
      <c r="B285" s="67" t="s">
        <v>34</v>
      </c>
      <c r="C285" s="67" t="s">
        <v>280</v>
      </c>
      <c r="D285" s="68">
        <v>1221.4</v>
      </c>
      <c r="E285" s="68">
        <v>3603.5</v>
      </c>
      <c r="F285" s="181">
        <v>43993</v>
      </c>
    </row>
    <row r="286" spans="1:6" ht="25.5">
      <c r="A286" s="27">
        <v>18</v>
      </c>
      <c r="B286" s="67" t="s">
        <v>281</v>
      </c>
      <c r="C286" s="67" t="s">
        <v>282</v>
      </c>
      <c r="D286" s="60">
        <v>1071</v>
      </c>
      <c r="E286" s="60">
        <v>4176</v>
      </c>
      <c r="F286" s="181">
        <v>43993</v>
      </c>
    </row>
    <row r="287" spans="1:6" ht="12.75">
      <c r="A287" s="27">
        <v>19</v>
      </c>
      <c r="B287" s="67" t="s">
        <v>283</v>
      </c>
      <c r="C287" s="67" t="s">
        <v>265</v>
      </c>
      <c r="D287" s="60">
        <v>210.1</v>
      </c>
      <c r="E287" s="60">
        <v>735.4</v>
      </c>
      <c r="F287" s="181">
        <v>43985</v>
      </c>
    </row>
    <row r="288" spans="1:6" ht="25.5">
      <c r="A288" s="27">
        <v>20</v>
      </c>
      <c r="B288" s="67" t="s">
        <v>284</v>
      </c>
      <c r="C288" s="67" t="s">
        <v>285</v>
      </c>
      <c r="D288" s="60">
        <v>348</v>
      </c>
      <c r="E288" s="60">
        <v>1180.5</v>
      </c>
      <c r="F288" s="181">
        <v>43989</v>
      </c>
    </row>
    <row r="289" spans="1:6" ht="12.75">
      <c r="A289" s="27">
        <v>21</v>
      </c>
      <c r="B289" s="67" t="s">
        <v>139</v>
      </c>
      <c r="C289" s="67" t="s">
        <v>265</v>
      </c>
      <c r="D289" s="60">
        <v>77</v>
      </c>
      <c r="E289" s="60">
        <v>231</v>
      </c>
      <c r="F289" s="181">
        <v>43989</v>
      </c>
    </row>
    <row r="290" spans="1:6" ht="25.5">
      <c r="A290" s="27">
        <v>22</v>
      </c>
      <c r="B290" s="67" t="s">
        <v>236</v>
      </c>
      <c r="C290" s="67" t="s">
        <v>282</v>
      </c>
      <c r="D290" s="60">
        <v>1282.2</v>
      </c>
      <c r="E290" s="60">
        <v>3621.1</v>
      </c>
      <c r="F290" s="181">
        <v>43986</v>
      </c>
    </row>
    <row r="291" spans="1:6" ht="38.25">
      <c r="A291" s="27">
        <v>23</v>
      </c>
      <c r="B291" s="67" t="s">
        <v>286</v>
      </c>
      <c r="C291" s="67" t="s">
        <v>287</v>
      </c>
      <c r="D291" s="60">
        <f>304.4+80</f>
        <v>384.4</v>
      </c>
      <c r="E291" s="60">
        <f>793.1+204</f>
        <v>997.1</v>
      </c>
      <c r="F291" s="181">
        <v>43986</v>
      </c>
    </row>
    <row r="292" spans="1:6" ht="25.5">
      <c r="A292" s="27">
        <v>24</v>
      </c>
      <c r="B292" s="67" t="s">
        <v>227</v>
      </c>
      <c r="C292" s="67" t="s">
        <v>274</v>
      </c>
      <c r="D292" s="60">
        <v>107.7</v>
      </c>
      <c r="E292" s="60">
        <v>268.1</v>
      </c>
      <c r="F292" s="181">
        <v>43996</v>
      </c>
    </row>
    <row r="293" spans="1:6" ht="25.5">
      <c r="A293" s="27">
        <v>25</v>
      </c>
      <c r="B293" s="67" t="s">
        <v>288</v>
      </c>
      <c r="C293" s="67" t="s">
        <v>270</v>
      </c>
      <c r="D293" s="60">
        <v>375</v>
      </c>
      <c r="E293" s="60">
        <v>1395</v>
      </c>
      <c r="F293" s="181">
        <v>43996</v>
      </c>
    </row>
    <row r="294" spans="1:6" ht="12.75">
      <c r="A294" s="27">
        <v>26</v>
      </c>
      <c r="B294" s="70" t="s">
        <v>289</v>
      </c>
      <c r="C294" s="71" t="s">
        <v>290</v>
      </c>
      <c r="D294" s="72">
        <v>39</v>
      </c>
      <c r="E294" s="72">
        <v>97.5</v>
      </c>
      <c r="F294" s="181">
        <v>43986</v>
      </c>
    </row>
    <row r="295" spans="1:6" ht="38.25">
      <c r="A295" s="27">
        <v>27</v>
      </c>
      <c r="B295" s="70" t="s">
        <v>89</v>
      </c>
      <c r="C295" s="67" t="s">
        <v>287</v>
      </c>
      <c r="D295" s="72">
        <f>371+107</f>
        <v>478</v>
      </c>
      <c r="E295" s="72">
        <f>1605+593</f>
        <v>2198</v>
      </c>
      <c r="F295" s="181">
        <v>43996</v>
      </c>
    </row>
    <row r="296" spans="1:6" ht="51">
      <c r="A296" s="27">
        <v>28</v>
      </c>
      <c r="B296" s="70" t="s">
        <v>291</v>
      </c>
      <c r="C296" s="71" t="s">
        <v>292</v>
      </c>
      <c r="D296" s="73">
        <v>414</v>
      </c>
      <c r="E296" s="73">
        <v>1656</v>
      </c>
      <c r="F296" s="181">
        <v>43996</v>
      </c>
    </row>
    <row r="297" spans="1:6" ht="12.75">
      <c r="A297" s="27">
        <v>29</v>
      </c>
      <c r="B297" s="74" t="s">
        <v>293</v>
      </c>
      <c r="C297" s="75" t="s">
        <v>294</v>
      </c>
      <c r="D297" s="76">
        <v>371</v>
      </c>
      <c r="E297" s="76">
        <v>2047</v>
      </c>
      <c r="F297" s="181">
        <v>43986</v>
      </c>
    </row>
    <row r="298" spans="1:6" ht="25.5">
      <c r="A298" s="27">
        <v>30</v>
      </c>
      <c r="B298" s="74" t="s">
        <v>295</v>
      </c>
      <c r="C298" s="77" t="s">
        <v>265</v>
      </c>
      <c r="D298" s="76">
        <f>408+406</f>
        <v>814</v>
      </c>
      <c r="E298" s="76">
        <v>1628</v>
      </c>
      <c r="F298" s="181">
        <v>43986</v>
      </c>
    </row>
    <row r="299" spans="1:6" ht="25.5">
      <c r="A299" s="27">
        <v>31</v>
      </c>
      <c r="B299" s="78" t="s">
        <v>296</v>
      </c>
      <c r="C299" s="18" t="s">
        <v>265</v>
      </c>
      <c r="D299" s="79">
        <v>232</v>
      </c>
      <c r="E299" s="79">
        <v>464</v>
      </c>
      <c r="F299" s="181">
        <v>43986</v>
      </c>
    </row>
    <row r="300" spans="1:6" ht="38.25">
      <c r="A300" s="27">
        <v>32</v>
      </c>
      <c r="B300" s="78" t="s">
        <v>297</v>
      </c>
      <c r="C300" s="18" t="s">
        <v>298</v>
      </c>
      <c r="D300" s="80">
        <f>97+104</f>
        <v>201</v>
      </c>
      <c r="E300" s="80">
        <f>138+260</f>
        <v>398</v>
      </c>
      <c r="F300" s="181">
        <v>43986</v>
      </c>
    </row>
    <row r="301" spans="1:6" ht="25.5">
      <c r="A301" s="27">
        <v>33</v>
      </c>
      <c r="B301" s="78" t="s">
        <v>299</v>
      </c>
      <c r="C301" s="81" t="s">
        <v>274</v>
      </c>
      <c r="D301" s="80">
        <v>132</v>
      </c>
      <c r="E301" s="80">
        <v>528</v>
      </c>
      <c r="F301" s="181">
        <v>43996</v>
      </c>
    </row>
    <row r="302" spans="1:6" ht="25.5">
      <c r="A302" s="27">
        <v>34</v>
      </c>
      <c r="B302" s="78" t="s">
        <v>300</v>
      </c>
      <c r="C302" s="18" t="s">
        <v>274</v>
      </c>
      <c r="D302" s="80">
        <f>126+104+16+24</f>
        <v>270</v>
      </c>
      <c r="E302" s="80">
        <f>756+624+96+144</f>
        <v>1620</v>
      </c>
      <c r="F302" s="181">
        <v>43996</v>
      </c>
    </row>
    <row r="303" spans="1:6" ht="38.25">
      <c r="A303" s="27">
        <v>35</v>
      </c>
      <c r="B303" s="78" t="s">
        <v>301</v>
      </c>
      <c r="C303" s="18" t="s">
        <v>274</v>
      </c>
      <c r="D303" s="82">
        <f>399.94+1227.75+279</f>
        <v>1906.69</v>
      </c>
      <c r="E303" s="82">
        <f>1886.16+3683.25+837</f>
        <v>6406.41</v>
      </c>
      <c r="F303" s="181">
        <v>43996</v>
      </c>
    </row>
    <row r="304" spans="1:6" ht="25.5">
      <c r="A304" s="165">
        <v>36</v>
      </c>
      <c r="B304" s="17" t="s">
        <v>340</v>
      </c>
      <c r="C304" s="78" t="s">
        <v>341</v>
      </c>
      <c r="D304" s="82">
        <v>916.34</v>
      </c>
      <c r="E304" s="7">
        <v>3544.88</v>
      </c>
      <c r="F304" s="181">
        <v>43996</v>
      </c>
    </row>
    <row r="305" spans="1:6" ht="25.5">
      <c r="A305" s="194">
        <v>37</v>
      </c>
      <c r="B305" s="101" t="s">
        <v>357</v>
      </c>
      <c r="C305" s="195" t="s">
        <v>274</v>
      </c>
      <c r="D305" s="196">
        <v>277.46</v>
      </c>
      <c r="E305" s="96">
        <v>1321.3</v>
      </c>
      <c r="F305" s="197">
        <v>43929</v>
      </c>
    </row>
    <row r="306" spans="1:6" ht="25.5">
      <c r="A306" s="194">
        <v>38</v>
      </c>
      <c r="B306" s="101" t="s">
        <v>358</v>
      </c>
      <c r="C306" s="195" t="s">
        <v>359</v>
      </c>
      <c r="D306" s="196">
        <v>320.04</v>
      </c>
      <c r="E306" s="96">
        <v>1600.2</v>
      </c>
      <c r="F306" s="197">
        <v>43933</v>
      </c>
    </row>
    <row r="307" spans="1:6" ht="25.5">
      <c r="A307" s="194">
        <v>49</v>
      </c>
      <c r="B307" s="101" t="s">
        <v>360</v>
      </c>
      <c r="C307" s="195" t="s">
        <v>361</v>
      </c>
      <c r="D307" s="196">
        <v>438</v>
      </c>
      <c r="E307" s="96">
        <v>3135.5</v>
      </c>
      <c r="F307" s="197">
        <v>43933</v>
      </c>
    </row>
    <row r="309" ht="12.75">
      <c r="B309" s="172" t="s">
        <v>367</v>
      </c>
    </row>
    <row r="310" ht="15">
      <c r="C310" s="173"/>
    </row>
  </sheetData>
  <sheetProtection/>
  <mergeCells count="4">
    <mergeCell ref="A3:B3"/>
    <mergeCell ref="A133:F133"/>
    <mergeCell ref="A167:B167"/>
    <mergeCell ref="A266:E26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  <rowBreaks count="2" manualBreakCount="2">
    <brk id="138" max="2" man="1"/>
    <brk id="30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ZDiK Zarząd Dróg i Komunikacj</dc:creator>
  <cp:keywords/>
  <dc:description/>
  <cp:lastModifiedBy>Ewa Gawlak</cp:lastModifiedBy>
  <cp:lastPrinted>2018-02-05T11:58:42Z</cp:lastPrinted>
  <dcterms:created xsi:type="dcterms:W3CDTF">2003-02-18T12:07:33Z</dcterms:created>
  <dcterms:modified xsi:type="dcterms:W3CDTF">2020-01-31T08:34:28Z</dcterms:modified>
  <cp:category/>
  <cp:version/>
  <cp:contentType/>
  <cp:contentStatus/>
</cp:coreProperties>
</file>